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19440" windowHeight="6000" tabRatio="859" firstSheet="5" activeTab="1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день'!$A$1:$V$29</definedName>
    <definedName name="_xlnm.Print_Area" localSheetId="8">'9 день'!$A$1:$U$28</definedName>
  </definedNames>
  <calcPr calcId="145621" refMode="R1C1"/>
</workbook>
</file>

<file path=xl/calcChain.xml><?xml version="1.0" encoding="utf-8"?>
<calcChain xmlns="http://schemas.openxmlformats.org/spreadsheetml/2006/main">
  <c r="K13" i="16" l="1"/>
  <c r="K12" i="28" l="1"/>
  <c r="K13" i="28" s="1"/>
  <c r="J12" i="6"/>
  <c r="H24" i="18" l="1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F24" i="18"/>
  <c r="F23" i="18"/>
  <c r="K11" i="26" l="1"/>
  <c r="F11" i="26"/>
  <c r="K12" i="22"/>
  <c r="K13" i="22" s="1"/>
  <c r="H12" i="22"/>
  <c r="I12" i="22"/>
  <c r="J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H13" i="16"/>
  <c r="I13" i="16"/>
  <c r="J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F13" i="16"/>
  <c r="H27" i="10" l="1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F27" i="10"/>
  <c r="F26" i="10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K26" i="18" l="1"/>
  <c r="K25" i="18"/>
  <c r="X22" i="13" l="1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K24" i="13" s="1"/>
  <c r="J22" i="13"/>
  <c r="I22" i="13"/>
  <c r="H22" i="13"/>
  <c r="F22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K23" i="13" s="1"/>
  <c r="J21" i="13"/>
  <c r="I21" i="13"/>
  <c r="H21" i="13"/>
  <c r="F21" i="13"/>
  <c r="X12" i="32" l="1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K16" i="31" s="1"/>
  <c r="J14" i="31"/>
  <c r="I14" i="31"/>
  <c r="H14" i="31"/>
  <c r="G14" i="31"/>
  <c r="F14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K15" i="31" s="1"/>
  <c r="J13" i="31"/>
  <c r="I13" i="31"/>
  <c r="H13" i="31"/>
  <c r="G13" i="31"/>
  <c r="F13" i="3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K12" i="19" s="1"/>
  <c r="J11" i="19"/>
  <c r="I11" i="19"/>
  <c r="H11" i="19"/>
  <c r="F11" i="19"/>
  <c r="W12" i="14" l="1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J13" i="14" s="1"/>
  <c r="I12" i="14"/>
  <c r="H12" i="14"/>
  <c r="G12" i="14"/>
  <c r="E12" i="14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K12" i="13" s="1"/>
  <c r="J11" i="13"/>
  <c r="I11" i="13"/>
  <c r="H11" i="13"/>
  <c r="F11" i="13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K17" i="11" s="1"/>
  <c r="J15" i="11"/>
  <c r="I15" i="11"/>
  <c r="H15" i="11"/>
  <c r="F15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K16" i="11" s="1"/>
  <c r="J14" i="11"/>
  <c r="I14" i="11"/>
  <c r="H14" i="11"/>
  <c r="F14" i="11"/>
  <c r="X24" i="32" l="1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K26" i="32" s="1"/>
  <c r="J24" i="32"/>
  <c r="I24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K25" i="32" s="1"/>
  <c r="J23" i="32"/>
  <c r="I23" i="32"/>
  <c r="H24" i="32"/>
  <c r="H23" i="32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H14" i="10" l="1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K16" i="23" l="1"/>
  <c r="I11" i="26" l="1"/>
  <c r="J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H11" i="26"/>
  <c r="I26" i="25" l="1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H26" i="25"/>
  <c r="H25" i="25"/>
  <c r="K29" i="10"/>
  <c r="K28" i="10"/>
  <c r="F24" i="32" l="1"/>
  <c r="F23" i="32"/>
  <c r="I24" i="30" l="1"/>
  <c r="J24" i="30"/>
  <c r="K24" i="30"/>
  <c r="K26" i="30" s="1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I23" i="30"/>
  <c r="J23" i="30"/>
  <c r="K23" i="30"/>
  <c r="K25" i="30" s="1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H24" i="30"/>
  <c r="H23" i="30"/>
  <c r="F24" i="30"/>
  <c r="F23" i="30"/>
  <c r="I23" i="26" l="1"/>
  <c r="J23" i="26"/>
  <c r="K23" i="26"/>
  <c r="K25" i="26" s="1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I22" i="26"/>
  <c r="J22" i="26"/>
  <c r="K22" i="26"/>
  <c r="K24" i="26" s="1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H23" i="26"/>
  <c r="H22" i="26"/>
  <c r="F23" i="26"/>
  <c r="F22" i="26"/>
  <c r="K28" i="25"/>
  <c r="K27" i="25"/>
  <c r="F26" i="25"/>
  <c r="F25" i="25"/>
  <c r="H22" i="24"/>
  <c r="I22" i="24"/>
  <c r="J22" i="24"/>
  <c r="K22" i="24"/>
  <c r="K24" i="24" s="1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H21" i="24"/>
  <c r="I21" i="24"/>
  <c r="J21" i="24"/>
  <c r="K21" i="24"/>
  <c r="K23" i="24" s="1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F22" i="24"/>
  <c r="F21" i="24"/>
  <c r="G28" i="23"/>
  <c r="H28" i="23"/>
  <c r="I28" i="23"/>
  <c r="J28" i="23"/>
  <c r="K28" i="23"/>
  <c r="K30" i="23" s="1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G27" i="23"/>
  <c r="H27" i="23"/>
  <c r="I27" i="23"/>
  <c r="J27" i="23"/>
  <c r="K27" i="23"/>
  <c r="K29" i="23" s="1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F28" i="23"/>
  <c r="F27" i="23"/>
  <c r="K25" i="19"/>
  <c r="K24" i="19"/>
  <c r="F23" i="19"/>
  <c r="F22" i="19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F27" i="17"/>
  <c r="F26" i="17"/>
  <c r="F24" i="31" l="1"/>
  <c r="F23" i="29"/>
  <c r="F21" i="28"/>
  <c r="F21" i="22"/>
  <c r="F23" i="20"/>
  <c r="F22" i="16"/>
  <c r="E21" i="14"/>
  <c r="F25" i="11"/>
  <c r="E20" i="6"/>
  <c r="K12" i="30" l="1"/>
  <c r="F12" i="30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H13" i="29"/>
  <c r="I13" i="29"/>
  <c r="J13" i="29"/>
  <c r="K13" i="29"/>
  <c r="K15" i="29" s="1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F14" i="29"/>
  <c r="F13" i="29"/>
  <c r="F13" i="17"/>
  <c r="G16" i="23" l="1"/>
  <c r="H16" i="23"/>
  <c r="I16" i="23"/>
  <c r="J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F16" i="23"/>
  <c r="F15" i="23"/>
  <c r="X24" i="31" l="1"/>
  <c r="W24" i="31"/>
  <c r="V24" i="31"/>
  <c r="U24" i="31"/>
  <c r="T24" i="31"/>
  <c r="S24" i="31"/>
  <c r="R24" i="31"/>
  <c r="Q24" i="31"/>
  <c r="P24" i="31"/>
  <c r="O24" i="31"/>
  <c r="N24" i="31"/>
  <c r="M24" i="31"/>
  <c r="L24" i="31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V23" i="29"/>
  <c r="P23" i="29"/>
  <c r="X23" i="29"/>
  <c r="W23" i="29"/>
  <c r="U23" i="29"/>
  <c r="T23" i="29"/>
  <c r="S23" i="29"/>
  <c r="R23" i="29"/>
  <c r="Q23" i="29"/>
  <c r="O23" i="29"/>
  <c r="N23" i="29"/>
  <c r="M23" i="29"/>
  <c r="L23" i="29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X12" i="19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W21" i="14" l="1"/>
  <c r="V21" i="14"/>
  <c r="U21" i="14"/>
  <c r="T21" i="14"/>
  <c r="S21" i="14"/>
  <c r="R21" i="14"/>
  <c r="Q21" i="14"/>
  <c r="P21" i="14"/>
  <c r="O21" i="14"/>
  <c r="N21" i="14"/>
  <c r="M21" i="14"/>
  <c r="L21" i="14"/>
  <c r="K21" i="14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K23" i="20" l="1"/>
  <c r="K29" i="17" l="1"/>
  <c r="K28" i="17"/>
  <c r="H13" i="17" l="1"/>
  <c r="I13" i="17"/>
  <c r="J13" i="17"/>
  <c r="K13" i="17"/>
  <c r="K13" i="30"/>
  <c r="K24" i="20" l="1"/>
  <c r="J20" i="6" l="1"/>
  <c r="K24" i="31" l="1"/>
  <c r="K23" i="29"/>
  <c r="K21" i="22"/>
  <c r="H23" i="20"/>
  <c r="K22" i="16" l="1"/>
  <c r="I22" i="16"/>
  <c r="H22" i="16"/>
  <c r="J21" i="14"/>
  <c r="K25" i="11" l="1"/>
  <c r="K26" i="11" s="1"/>
  <c r="H25" i="11"/>
  <c r="G20" i="6" l="1"/>
  <c r="K18" i="23" l="1"/>
  <c r="K14" i="17"/>
  <c r="K16" i="17" s="1"/>
  <c r="H12" i="6" l="1"/>
  <c r="I12" i="6"/>
  <c r="J13" i="6"/>
  <c r="G12" i="6"/>
  <c r="H24" i="31" l="1"/>
  <c r="I24" i="31"/>
  <c r="J24" i="31"/>
  <c r="K25" i="31"/>
  <c r="J12" i="30" l="1"/>
  <c r="I12" i="30"/>
  <c r="H12" i="30"/>
  <c r="K16" i="29"/>
  <c r="K24" i="29"/>
  <c r="J23" i="29"/>
  <c r="I23" i="29"/>
  <c r="H23" i="29"/>
  <c r="K21" i="28"/>
  <c r="K22" i="28" s="1"/>
  <c r="J21" i="28"/>
  <c r="I21" i="28"/>
  <c r="H21" i="28"/>
  <c r="K12" i="26" l="1"/>
  <c r="H15" i="23" l="1"/>
  <c r="I15" i="23"/>
  <c r="J15" i="23"/>
  <c r="K15" i="23"/>
  <c r="K17" i="23" s="1"/>
  <c r="H21" i="22"/>
  <c r="I21" i="22"/>
  <c r="J21" i="22"/>
  <c r="K22" i="22"/>
  <c r="I23" i="20"/>
  <c r="J23" i="20"/>
  <c r="K15" i="17" l="1"/>
  <c r="H14" i="17"/>
  <c r="I14" i="17"/>
  <c r="J14" i="17"/>
  <c r="F14" i="17"/>
  <c r="J22" i="16"/>
  <c r="K23" i="16"/>
  <c r="K14" i="16"/>
  <c r="J22" i="14" l="1"/>
  <c r="I21" i="14"/>
  <c r="H21" i="14"/>
  <c r="G21" i="14"/>
  <c r="I25" i="11" l="1"/>
  <c r="J25" i="11"/>
  <c r="H20" i="6" l="1"/>
  <c r="I20" i="6"/>
  <c r="J21" i="6"/>
</calcChain>
</file>

<file path=xl/sharedStrings.xml><?xml version="1.0" encoding="utf-8"?>
<sst xmlns="http://schemas.openxmlformats.org/spreadsheetml/2006/main" count="1466" uniqueCount="184">
  <si>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</si>
  <si>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</si>
  <si>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</si>
  <si>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</si>
  <si>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</si>
  <si>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</si>
  <si>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</si>
  <si>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</si>
  <si>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</si>
  <si>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</si>
  <si>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</si>
  <si>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</si>
  <si>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</si>
  <si>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</si>
  <si>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</si>
  <si>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</si>
  <si>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</si>
  <si>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</si>
  <si>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</si>
  <si>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</si>
  <si>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</si>
  <si>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</si>
  <si>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</si>
  <si>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</si>
  <si>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</si>
  <si>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</si>
  <si>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</si>
  <si>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</si>
  <si>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</si>
  <si>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</si>
  <si>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</si>
  <si>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</si>
  <si>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</si>
  <si>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</si>
  <si>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</si>
  <si>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</si>
  <si>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</si>
  <si>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</si>
  <si>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</si>
  <si>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</si>
  <si>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</si>
  <si>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</si>
  <si>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</si>
  <si>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</si>
  <si>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</si>
  <si>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</si>
  <si>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</si>
  <si>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</si>
  <si>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</si>
  <si>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</si>
  <si>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</si>
  <si>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</si>
  <si>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</si>
  <si>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</si>
  <si>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</si>
  <si>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</si>
  <si>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</si>
  <si>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</si>
  <si>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</si>
  <si>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</si>
  <si>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</si>
  <si>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</si>
  <si>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</si>
  <si>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</si>
  <si>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</si>
  <si>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</si>
  <si>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</si>
  <si>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</si>
  <si>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</si>
  <si>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</si>
  <si>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</si>
  <si>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</si>
  <si>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</si>
  <si>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</si>
  <si>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</si>
  <si>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</si>
  <si>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Борщ с мясом и сметаной</t>
  </si>
  <si>
    <t>Жаркое с мясом (говядина)</t>
  </si>
  <si>
    <t>Компот из кураги</t>
  </si>
  <si>
    <t xml:space="preserve"> Омлет  с сыром</t>
  </si>
  <si>
    <t>Закуска</t>
  </si>
  <si>
    <t xml:space="preserve"> 2 блюдо</t>
  </si>
  <si>
    <t xml:space="preserve">2 блюдо </t>
  </si>
  <si>
    <t>Люля – кебаб с томатным соусом и зеленью</t>
  </si>
  <si>
    <t>Горячее блюдо</t>
  </si>
  <si>
    <t>2  блюдо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</si>
  <si>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</si>
  <si>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</si>
  <si>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</si>
  <si>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</si>
  <si>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Филе птицы тушеное в томатном соусе</t>
  </si>
  <si>
    <t>Филе птицы  тушеное с овощами</t>
  </si>
  <si>
    <t xml:space="preserve"> Хлеб ржаной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</si>
  <si>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</si>
  <si>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</si>
  <si>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</si>
  <si>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</si>
  <si>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</si>
  <si>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Доля суточной потребности в энерги, %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</si>
  <si>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</si>
  <si>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</si>
  <si>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</si>
  <si>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</si>
  <si>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</si>
  <si>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>200/10</t>
  </si>
  <si>
    <t>Фрукты в асортименте (яблоко)</t>
  </si>
  <si>
    <t xml:space="preserve"> Мясо тушеное в сметане (говядина)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</si>
  <si>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</si>
  <si>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</si>
  <si>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</si>
  <si>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</si>
  <si>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</si>
  <si>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</si>
  <si>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</si>
  <si>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</si>
  <si>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</si>
  <si>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</si>
  <si>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</si>
  <si>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</si>
  <si>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</si>
  <si>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</si>
  <si>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Запеканка овсяно-творожная со сгущенным молоком</t>
  </si>
  <si>
    <t>о/о*</t>
  </si>
  <si>
    <t>Рыба запеченная с сыром</t>
  </si>
  <si>
    <t>Чай с облепихой</t>
  </si>
  <si>
    <t>Сок фруктовый (яблоко)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</si>
  <si>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</si>
  <si>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</si>
  <si>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</si>
  <si>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</si>
  <si>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</si>
  <si>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</si>
  <si>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Суп картофельный с колбасками и гренками</t>
  </si>
  <si>
    <t>Яйцо отварное</t>
  </si>
  <si>
    <t>Чахохбили</t>
  </si>
  <si>
    <t>Ассорти из свежих овощей</t>
  </si>
  <si>
    <t>Огурцы порционные</t>
  </si>
  <si>
    <t>Каша  овсяная молочная с маслом</t>
  </si>
  <si>
    <t xml:space="preserve">Картофель отварной с маслом и зеленью </t>
  </si>
  <si>
    <t>Солянка мясная</t>
  </si>
  <si>
    <t>Фрикадельки куриные с красным соусом</t>
  </si>
  <si>
    <t>Блинчики с маслом (2 шт)</t>
  </si>
  <si>
    <t>Бефстроганов (говядина)</t>
  </si>
  <si>
    <t xml:space="preserve">Картофель запеченный с зеленью. </t>
  </si>
  <si>
    <t xml:space="preserve">Бигос с мясом 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</si>
  <si>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</si>
  <si>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</si>
  <si>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</si>
  <si>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</si>
  <si>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</si>
  <si>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</si>
  <si>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90/10</t>
  </si>
  <si>
    <t>200/7</t>
  </si>
  <si>
    <t>200/10/10</t>
  </si>
  <si>
    <t xml:space="preserve">Напиток плодово – ягодный витаминизированный </t>
  </si>
  <si>
    <t xml:space="preserve">Икра кабачковая </t>
  </si>
  <si>
    <t xml:space="preserve">Компот яблочно - смородиновый </t>
  </si>
  <si>
    <t>Котлета мясная "Домашняя"</t>
  </si>
  <si>
    <t>Картофель запеченный с сыром  "Парабола"</t>
  </si>
  <si>
    <t>Картофельное пюре  "Антошка"</t>
  </si>
  <si>
    <t>Рассольник "Ленинградский"с мясом и сметаной</t>
  </si>
  <si>
    <t xml:space="preserve">Кондитерское изделие промышленного производства/ кондитерские изделия  кондитерского  цеха </t>
  </si>
  <si>
    <t>Каша ячневая  молочная с маслом</t>
  </si>
  <si>
    <t>Компот яблочно - клюквенный</t>
  </si>
  <si>
    <t>Кисель витаминизированный</t>
  </si>
  <si>
    <t xml:space="preserve"> Суп картофельный с мясом</t>
  </si>
  <si>
    <t>Маринад из моркови "Чудесный"</t>
  </si>
  <si>
    <t xml:space="preserve">Котлета мясная "Лукоморье"(говядина,  мякоть куриная) </t>
  </si>
  <si>
    <t xml:space="preserve">Сок фруктовый </t>
  </si>
  <si>
    <t>Биточек из рыбы "Бриз"</t>
  </si>
  <si>
    <t>Рагу овощное "Пятерочка"</t>
  </si>
  <si>
    <t>ТТК №541</t>
  </si>
  <si>
    <t>Суп картофельный   с горохом и мясом</t>
  </si>
  <si>
    <t>Макароны  с  сыром  "Задавака"</t>
  </si>
  <si>
    <t>Суп  из овощей  с мясом и сметаной</t>
  </si>
  <si>
    <t xml:space="preserve">Огурцы порционные </t>
  </si>
  <si>
    <t>Биточек мясной "Пионесркий"</t>
  </si>
  <si>
    <t>Напиток плодово – ягодный витаминизированный</t>
  </si>
  <si>
    <t xml:space="preserve">Компот  яблоко - черноплодная рябина </t>
  </si>
  <si>
    <t xml:space="preserve"> Биточек из птицы "Нежный"</t>
  </si>
  <si>
    <t>45/10</t>
  </si>
  <si>
    <t>Котлета мясная "Домашняя"(свинина, говядина, курица)</t>
  </si>
  <si>
    <t>Компот из смородины и сливы</t>
  </si>
  <si>
    <t>Биточек из рыбы "Водолей"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</si>
</sst>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6" xfId="0" applyFont="1" applyBorder="1" applyAlignment="1"/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0" borderId="34" xfId="0" applyFont="1" applyBorder="1"/>
    <xf numFmtId="0" fontId="10" fillId="0" borderId="19" xfId="0" applyFont="1" applyBorder="1"/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7" fillId="3" borderId="54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5" fillId="3" borderId="41" xfId="0" applyFont="1" applyFill="1" applyBorder="1"/>
    <xf numFmtId="0" fontId="10" fillId="3" borderId="43" xfId="0" applyFont="1" applyFill="1" applyBorder="1"/>
    <xf numFmtId="0" fontId="10" fillId="4" borderId="43" xfId="0" applyFont="1" applyFill="1" applyBorder="1"/>
    <xf numFmtId="0" fontId="12" fillId="4" borderId="41" xfId="0" applyFont="1" applyFill="1" applyBorder="1" applyAlignment="1">
      <alignment horizontal="left"/>
    </xf>
    <xf numFmtId="0" fontId="10" fillId="0" borderId="62" xfId="0" applyFont="1" applyBorder="1"/>
    <xf numFmtId="0" fontId="5" fillId="3" borderId="55" xfId="0" applyFont="1" applyFill="1" applyBorder="1"/>
    <xf numFmtId="0" fontId="5" fillId="3" borderId="47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0" fontId="5" fillId="3" borderId="41" xfId="0" applyFont="1" applyFill="1" applyBorder="1" applyAlignment="1">
      <alignment wrapText="1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2" borderId="65" xfId="0" applyFont="1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zoomScale="60" zoomScaleNormal="60" workbookViewId="0">
      <selection activeCell="B17" sqref="B17:W17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106"/>
      <c r="B4" s="617" t="s">
        <v>40</v>
      </c>
      <c r="C4" s="365"/>
      <c r="D4" s="484"/>
      <c r="E4" s="617"/>
      <c r="F4" s="616"/>
      <c r="G4" s="339" t="s">
        <v>23</v>
      </c>
      <c r="H4" s="340"/>
      <c r="I4" s="341"/>
      <c r="J4" s="423" t="s">
        <v>24</v>
      </c>
      <c r="K4" s="985" t="s">
        <v>25</v>
      </c>
      <c r="L4" s="986"/>
      <c r="M4" s="987"/>
      <c r="N4" s="987"/>
      <c r="O4" s="988"/>
      <c r="P4" s="989" t="s">
        <v>26</v>
      </c>
      <c r="Q4" s="990"/>
      <c r="R4" s="990"/>
      <c r="S4" s="990"/>
      <c r="T4" s="990"/>
      <c r="U4" s="990"/>
      <c r="V4" s="990"/>
      <c r="W4" s="990"/>
    </row>
    <row r="5" spans="1:23" ht="46.5" thickBot="1" x14ac:dyDescent="0.3">
      <c r="A5" s="107" t="s">
        <v>0</v>
      </c>
      <c r="B5" s="133" t="s">
        <v>41</v>
      </c>
      <c r="C5" s="628" t="s">
        <v>42</v>
      </c>
      <c r="D5" s="165" t="s">
        <v>39</v>
      </c>
      <c r="E5" s="133" t="s">
        <v>27</v>
      </c>
      <c r="F5" s="127" t="s">
        <v>38</v>
      </c>
      <c r="G5" s="307" t="s">
        <v>28</v>
      </c>
      <c r="H5" s="91" t="s">
        <v>29</v>
      </c>
      <c r="I5" s="92" t="s">
        <v>30</v>
      </c>
      <c r="J5" s="424" t="s">
        <v>31</v>
      </c>
      <c r="K5" s="491" t="s">
        <v>32</v>
      </c>
      <c r="L5" s="491" t="s">
        <v>112</v>
      </c>
      <c r="M5" s="491" t="s">
        <v>33</v>
      </c>
      <c r="N5" s="693" t="s">
        <v>113</v>
      </c>
      <c r="O5" s="491" t="s">
        <v>114</v>
      </c>
      <c r="P5" s="491" t="s">
        <v>34</v>
      </c>
      <c r="Q5" s="491" t="s">
        <v>35</v>
      </c>
      <c r="R5" s="491" t="s">
        <v>36</v>
      </c>
      <c r="S5" s="491" t="s">
        <v>37</v>
      </c>
      <c r="T5" s="491" t="s">
        <v>115</v>
      </c>
      <c r="U5" s="491" t="s">
        <v>116</v>
      </c>
      <c r="V5" s="491" t="s">
        <v>117</v>
      </c>
      <c r="W5" s="491" t="s">
        <v>118</v>
      </c>
    </row>
    <row r="6" spans="1:23" ht="34.5" customHeight="1" x14ac:dyDescent="0.25">
      <c r="A6" s="108" t="s">
        <v>6</v>
      </c>
      <c r="B6" s="275">
        <v>166</v>
      </c>
      <c r="C6" s="272" t="s">
        <v>20</v>
      </c>
      <c r="D6" s="354" t="s">
        <v>141</v>
      </c>
      <c r="E6" s="275" t="s">
        <v>151</v>
      </c>
      <c r="F6" s="622"/>
      <c r="G6" s="333">
        <v>8.9</v>
      </c>
      <c r="H6" s="39">
        <v>10.3</v>
      </c>
      <c r="I6" s="277">
        <v>46.5</v>
      </c>
      <c r="J6" s="627">
        <v>313.89999999999998</v>
      </c>
      <c r="K6" s="308">
        <v>0.14000000000000001</v>
      </c>
      <c r="L6" s="19">
        <v>0.18</v>
      </c>
      <c r="M6" s="17">
        <v>1.01</v>
      </c>
      <c r="N6" s="17">
        <v>1.7000000000000001E-2</v>
      </c>
      <c r="O6" s="44">
        <v>0.28999999999999998</v>
      </c>
      <c r="P6" s="346">
        <v>130.82</v>
      </c>
      <c r="Q6" s="41">
        <v>143.41</v>
      </c>
      <c r="R6" s="41">
        <v>32.82</v>
      </c>
      <c r="S6" s="41">
        <v>1.06</v>
      </c>
      <c r="T6" s="41">
        <v>169.11</v>
      </c>
      <c r="U6" s="41">
        <v>1.0999999999999999E-2</v>
      </c>
      <c r="V6" s="41">
        <v>7.0000000000000001E-3</v>
      </c>
      <c r="W6" s="42">
        <v>3.1E-2</v>
      </c>
    </row>
    <row r="7" spans="1:23" ht="34.5" customHeight="1" x14ac:dyDescent="0.25">
      <c r="A7" s="108"/>
      <c r="B7" s="214">
        <v>268</v>
      </c>
      <c r="C7" s="258" t="s">
        <v>61</v>
      </c>
      <c r="D7" s="390" t="s">
        <v>93</v>
      </c>
      <c r="E7" s="235">
        <v>200</v>
      </c>
      <c r="F7" s="129"/>
      <c r="G7" s="358">
        <v>5.27</v>
      </c>
      <c r="H7" s="22">
        <v>6.05</v>
      </c>
      <c r="I7" s="51">
        <v>30.4</v>
      </c>
      <c r="J7" s="357">
        <v>197.13</v>
      </c>
      <c r="K7" s="308">
        <v>0.05</v>
      </c>
      <c r="L7" s="19">
        <v>2.3E-2</v>
      </c>
      <c r="M7" s="17">
        <v>0.71</v>
      </c>
      <c r="N7" s="17">
        <v>34.299999999999997</v>
      </c>
      <c r="O7" s="20">
        <v>0.1</v>
      </c>
      <c r="P7" s="308">
        <v>145.4</v>
      </c>
      <c r="Q7" s="17">
        <v>153.69999999999999</v>
      </c>
      <c r="R7" s="17">
        <v>31.87</v>
      </c>
      <c r="S7" s="17">
        <v>0.45</v>
      </c>
      <c r="T7" s="17">
        <v>228.17</v>
      </c>
      <c r="U7" s="17">
        <v>1.4E-2</v>
      </c>
      <c r="V7" s="17">
        <v>6.0000000000000001E-3</v>
      </c>
      <c r="W7" s="44">
        <v>0.04</v>
      </c>
    </row>
    <row r="8" spans="1:23" ht="34.5" customHeight="1" x14ac:dyDescent="0.25">
      <c r="A8" s="108"/>
      <c r="B8" s="174">
        <v>629</v>
      </c>
      <c r="C8" s="191" t="s">
        <v>5</v>
      </c>
      <c r="D8" s="224" t="s">
        <v>11</v>
      </c>
      <c r="E8" s="174" t="s">
        <v>152</v>
      </c>
      <c r="F8" s="326"/>
      <c r="G8" s="308">
        <v>0.24</v>
      </c>
      <c r="H8" s="17">
        <v>0.05</v>
      </c>
      <c r="I8" s="44">
        <v>13.88</v>
      </c>
      <c r="J8" s="330">
        <v>56.93</v>
      </c>
      <c r="K8" s="308">
        <v>0</v>
      </c>
      <c r="L8" s="19">
        <v>0.01</v>
      </c>
      <c r="M8" s="17">
        <v>2.8</v>
      </c>
      <c r="N8" s="17">
        <v>0.64</v>
      </c>
      <c r="O8" s="44">
        <v>0</v>
      </c>
      <c r="P8" s="308">
        <v>8.1999999999999993</v>
      </c>
      <c r="Q8" s="17">
        <v>9.7799999999999994</v>
      </c>
      <c r="R8" s="17">
        <v>5.24</v>
      </c>
      <c r="S8" s="17">
        <v>0.91</v>
      </c>
      <c r="T8" s="17">
        <v>15.34</v>
      </c>
      <c r="U8" s="17">
        <v>0</v>
      </c>
      <c r="V8" s="17">
        <v>0</v>
      </c>
      <c r="W8" s="44">
        <v>0</v>
      </c>
    </row>
    <row r="9" spans="1:23" ht="34.5" customHeight="1" x14ac:dyDescent="0.25">
      <c r="A9" s="108"/>
      <c r="B9" s="177">
        <v>119</v>
      </c>
      <c r="C9" s="224" t="s">
        <v>14</v>
      </c>
      <c r="D9" s="224" t="s">
        <v>14</v>
      </c>
      <c r="E9" s="442">
        <v>30</v>
      </c>
      <c r="F9" s="174"/>
      <c r="G9" s="19">
        <v>2.13</v>
      </c>
      <c r="H9" s="17">
        <v>0.21</v>
      </c>
      <c r="I9" s="20">
        <v>13.26</v>
      </c>
      <c r="J9" s="242">
        <v>72</v>
      </c>
      <c r="K9" s="308">
        <v>0.04</v>
      </c>
      <c r="L9" s="19">
        <v>0.01</v>
      </c>
      <c r="M9" s="17">
        <v>0</v>
      </c>
      <c r="N9" s="17">
        <v>0</v>
      </c>
      <c r="O9" s="44">
        <v>0</v>
      </c>
      <c r="P9" s="308">
        <v>11.1</v>
      </c>
      <c r="Q9" s="17">
        <v>65.400000000000006</v>
      </c>
      <c r="R9" s="17">
        <v>19.5</v>
      </c>
      <c r="S9" s="17">
        <v>0.84</v>
      </c>
      <c r="T9" s="17">
        <v>27.6</v>
      </c>
      <c r="U9" s="17">
        <v>1E-3</v>
      </c>
      <c r="V9" s="17">
        <v>2E-3</v>
      </c>
      <c r="W9" s="44">
        <v>0</v>
      </c>
    </row>
    <row r="10" spans="1:23" ht="34.5" customHeight="1" x14ac:dyDescent="0.25">
      <c r="A10" s="108"/>
      <c r="B10" s="175">
        <v>120</v>
      </c>
      <c r="C10" s="258" t="s">
        <v>15</v>
      </c>
      <c r="D10" s="260" t="s">
        <v>13</v>
      </c>
      <c r="E10" s="175">
        <v>20</v>
      </c>
      <c r="F10" s="620"/>
      <c r="G10" s="358">
        <v>1.1399999999999999</v>
      </c>
      <c r="H10" s="22">
        <v>0.22</v>
      </c>
      <c r="I10" s="51">
        <v>7.44</v>
      </c>
      <c r="J10" s="582">
        <v>36.26</v>
      </c>
      <c r="K10" s="358">
        <v>0.02</v>
      </c>
      <c r="L10" s="21">
        <v>2.4E-2</v>
      </c>
      <c r="M10" s="22">
        <v>0.08</v>
      </c>
      <c r="N10" s="22">
        <v>0</v>
      </c>
      <c r="O10" s="51">
        <v>0</v>
      </c>
      <c r="P10" s="358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1">
        <v>1.2E-2</v>
      </c>
    </row>
    <row r="11" spans="1:23" ht="34.5" customHeight="1" x14ac:dyDescent="0.25">
      <c r="A11" s="108"/>
      <c r="B11" s="174" t="s">
        <v>145</v>
      </c>
      <c r="C11" s="224" t="s">
        <v>18</v>
      </c>
      <c r="D11" s="273" t="s">
        <v>146</v>
      </c>
      <c r="E11" s="951">
        <v>250</v>
      </c>
      <c r="F11" s="167"/>
      <c r="G11" s="308">
        <v>1.5</v>
      </c>
      <c r="H11" s="17">
        <v>0</v>
      </c>
      <c r="I11" s="44">
        <v>31.25</v>
      </c>
      <c r="J11" s="329">
        <v>131</v>
      </c>
      <c r="K11" s="308"/>
      <c r="L11" s="17"/>
      <c r="M11" s="17"/>
      <c r="N11" s="17"/>
      <c r="O11" s="20"/>
      <c r="P11" s="308"/>
      <c r="Q11" s="17"/>
      <c r="R11" s="17"/>
      <c r="S11" s="17"/>
      <c r="T11" s="17"/>
      <c r="U11" s="17"/>
      <c r="V11" s="17"/>
      <c r="W11" s="44"/>
    </row>
    <row r="12" spans="1:23" ht="34.5" customHeight="1" x14ac:dyDescent="0.25">
      <c r="A12" s="108"/>
      <c r="B12" s="175"/>
      <c r="C12" s="258"/>
      <c r="D12" s="392" t="s">
        <v>21</v>
      </c>
      <c r="E12" s="349">
        <v>795</v>
      </c>
      <c r="F12" s="620"/>
      <c r="G12" s="254">
        <f t="shared" ref="G12:W12" si="0">G6+G7+G8+G9+G10</f>
        <v>17.68</v>
      </c>
      <c r="H12" s="36">
        <f t="shared" si="0"/>
        <v>16.830000000000002</v>
      </c>
      <c r="I12" s="79">
        <f t="shared" si="0"/>
        <v>111.48</v>
      </c>
      <c r="J12" s="623">
        <f>J6+J7+J8+J9+J10+J11</f>
        <v>807.21999999999991</v>
      </c>
      <c r="K12" s="254">
        <f t="shared" si="0"/>
        <v>0.25</v>
      </c>
      <c r="L12" s="36">
        <f t="shared" si="0"/>
        <v>0.247</v>
      </c>
      <c r="M12" s="36">
        <f t="shared" si="0"/>
        <v>4.5999999999999996</v>
      </c>
      <c r="N12" s="36">
        <f t="shared" si="0"/>
        <v>34.957000000000001</v>
      </c>
      <c r="O12" s="79">
        <f t="shared" si="0"/>
        <v>0.39</v>
      </c>
      <c r="P12" s="254">
        <f t="shared" si="0"/>
        <v>302.32000000000005</v>
      </c>
      <c r="Q12" s="36">
        <f t="shared" si="0"/>
        <v>396.28999999999996</v>
      </c>
      <c r="R12" s="36">
        <f t="shared" si="0"/>
        <v>97.63</v>
      </c>
      <c r="S12" s="36">
        <f t="shared" si="0"/>
        <v>3.7199999999999998</v>
      </c>
      <c r="T12" s="36">
        <f t="shared" si="0"/>
        <v>513.72</v>
      </c>
      <c r="U12" s="36">
        <f t="shared" si="0"/>
        <v>2.8000000000000004E-2</v>
      </c>
      <c r="V12" s="36">
        <f t="shared" si="0"/>
        <v>1.7000000000000001E-2</v>
      </c>
      <c r="W12" s="79">
        <f t="shared" si="0"/>
        <v>8.3000000000000004E-2</v>
      </c>
    </row>
    <row r="13" spans="1:23" ht="34.5" customHeight="1" thickBot="1" x14ac:dyDescent="0.3">
      <c r="A13" s="108"/>
      <c r="B13" s="175"/>
      <c r="C13" s="258"/>
      <c r="D13" s="392" t="s">
        <v>22</v>
      </c>
      <c r="E13" s="175"/>
      <c r="F13" s="620"/>
      <c r="G13" s="257"/>
      <c r="H13" s="56"/>
      <c r="I13" s="146"/>
      <c r="J13" s="621">
        <f>J12/23.5</f>
        <v>34.349787234042552</v>
      </c>
      <c r="K13" s="257"/>
      <c r="L13" s="198"/>
      <c r="M13" s="624"/>
      <c r="N13" s="624"/>
      <c r="O13" s="625"/>
      <c r="P13" s="626"/>
      <c r="Q13" s="624"/>
      <c r="R13" s="624"/>
      <c r="S13" s="624"/>
      <c r="T13" s="624"/>
      <c r="U13" s="624"/>
      <c r="V13" s="624"/>
      <c r="W13" s="625"/>
    </row>
    <row r="14" spans="1:23" ht="34.5" customHeight="1" x14ac:dyDescent="0.25">
      <c r="A14" s="110" t="s">
        <v>7</v>
      </c>
      <c r="B14" s="179">
        <v>25</v>
      </c>
      <c r="C14" s="320" t="s">
        <v>20</v>
      </c>
      <c r="D14" s="472" t="s">
        <v>52</v>
      </c>
      <c r="E14" s="474">
        <v>150</v>
      </c>
      <c r="F14" s="179"/>
      <c r="G14" s="40">
        <v>0.6</v>
      </c>
      <c r="H14" s="41">
        <v>0.45</v>
      </c>
      <c r="I14" s="47">
        <v>12.3</v>
      </c>
      <c r="J14" s="685">
        <v>54.9</v>
      </c>
      <c r="K14" s="346">
        <v>0.03</v>
      </c>
      <c r="L14" s="40">
        <v>0.05</v>
      </c>
      <c r="M14" s="41">
        <v>7.5</v>
      </c>
      <c r="N14" s="41">
        <v>0</v>
      </c>
      <c r="O14" s="42">
        <v>0</v>
      </c>
      <c r="P14" s="346">
        <v>28.5</v>
      </c>
      <c r="Q14" s="41">
        <v>24</v>
      </c>
      <c r="R14" s="41">
        <v>18</v>
      </c>
      <c r="S14" s="41">
        <v>3.45</v>
      </c>
      <c r="T14" s="41">
        <v>232.5</v>
      </c>
      <c r="U14" s="41">
        <v>2E-3</v>
      </c>
      <c r="V14" s="41">
        <v>2.0000000000000001E-4</v>
      </c>
      <c r="W14" s="55">
        <v>0.02</v>
      </c>
    </row>
    <row r="15" spans="1:23" ht="34.5" customHeight="1" x14ac:dyDescent="0.25">
      <c r="A15" s="108"/>
      <c r="B15" s="174">
        <v>142</v>
      </c>
      <c r="C15" s="191" t="s">
        <v>9</v>
      </c>
      <c r="D15" s="224" t="s">
        <v>16</v>
      </c>
      <c r="E15" s="174" t="s">
        <v>153</v>
      </c>
      <c r="F15" s="224"/>
      <c r="G15" s="308">
        <v>4.45</v>
      </c>
      <c r="H15" s="17">
        <v>6.79</v>
      </c>
      <c r="I15" s="44">
        <v>7.06</v>
      </c>
      <c r="J15" s="330">
        <v>107.15</v>
      </c>
      <c r="K15" s="308">
        <v>7.0000000000000007E-2</v>
      </c>
      <c r="L15" s="19">
        <v>0.08</v>
      </c>
      <c r="M15" s="17">
        <v>24.69</v>
      </c>
      <c r="N15" s="17">
        <v>10</v>
      </c>
      <c r="O15" s="44">
        <v>8.0000000000000002E-3</v>
      </c>
      <c r="P15" s="308">
        <v>37.1</v>
      </c>
      <c r="Q15" s="17">
        <v>73.62</v>
      </c>
      <c r="R15" s="17">
        <v>21.29</v>
      </c>
      <c r="S15" s="17">
        <v>7.0000000000000007E-2</v>
      </c>
      <c r="T15" s="17">
        <v>329.8</v>
      </c>
      <c r="U15" s="17">
        <v>6.0000000000000001E-3</v>
      </c>
      <c r="V15" s="17">
        <v>0</v>
      </c>
      <c r="W15" s="44">
        <v>3.2000000000000001E-2</v>
      </c>
    </row>
    <row r="16" spans="1:23" ht="34.5" customHeight="1" x14ac:dyDescent="0.25">
      <c r="A16" s="111"/>
      <c r="B16" s="174">
        <v>255</v>
      </c>
      <c r="C16" s="191" t="s">
        <v>10</v>
      </c>
      <c r="D16" s="224" t="s">
        <v>149</v>
      </c>
      <c r="E16" s="174">
        <v>250</v>
      </c>
      <c r="F16" s="224"/>
      <c r="G16" s="308">
        <v>27.75</v>
      </c>
      <c r="H16" s="17">
        <v>11.25</v>
      </c>
      <c r="I16" s="44">
        <v>38</v>
      </c>
      <c r="J16" s="243">
        <v>365.25</v>
      </c>
      <c r="K16" s="308">
        <v>0.6</v>
      </c>
      <c r="L16" s="19">
        <v>0.2</v>
      </c>
      <c r="M16" s="17">
        <v>1.27</v>
      </c>
      <c r="N16" s="17">
        <v>150</v>
      </c>
      <c r="O16" s="44">
        <v>0</v>
      </c>
      <c r="P16" s="308">
        <v>18.850000000000001</v>
      </c>
      <c r="Q16" s="17">
        <v>291.7</v>
      </c>
      <c r="R16" s="17">
        <v>61.8</v>
      </c>
      <c r="S16" s="17">
        <v>3.24</v>
      </c>
      <c r="T16" s="17">
        <v>461.72</v>
      </c>
      <c r="U16" s="17">
        <v>0.01</v>
      </c>
      <c r="V16" s="17">
        <v>7.0000000000000001E-3</v>
      </c>
      <c r="W16" s="44">
        <v>0.1</v>
      </c>
    </row>
    <row r="17" spans="1:23" ht="34.5" customHeight="1" x14ac:dyDescent="0.25">
      <c r="A17" s="111"/>
      <c r="B17" s="174">
        <v>508</v>
      </c>
      <c r="C17" s="191" t="s">
        <v>18</v>
      </c>
      <c r="D17" s="224" t="s">
        <v>17</v>
      </c>
      <c r="E17" s="174">
        <v>200</v>
      </c>
      <c r="F17" s="224"/>
      <c r="G17" s="308">
        <v>0.5</v>
      </c>
      <c r="H17" s="17">
        <v>0</v>
      </c>
      <c r="I17" s="44">
        <v>28</v>
      </c>
      <c r="J17" s="330">
        <v>110</v>
      </c>
      <c r="K17" s="308">
        <v>0.01</v>
      </c>
      <c r="L17" s="19">
        <v>0</v>
      </c>
      <c r="M17" s="17">
        <v>0.5</v>
      </c>
      <c r="N17" s="17">
        <v>0</v>
      </c>
      <c r="O17" s="44">
        <v>0</v>
      </c>
      <c r="P17" s="308">
        <v>28</v>
      </c>
      <c r="Q17" s="17">
        <v>19</v>
      </c>
      <c r="R17" s="17">
        <v>7</v>
      </c>
      <c r="S17" s="17">
        <v>1.5</v>
      </c>
      <c r="T17" s="17">
        <v>0.6</v>
      </c>
      <c r="U17" s="17">
        <v>0</v>
      </c>
      <c r="V17" s="17">
        <v>0</v>
      </c>
      <c r="W17" s="44">
        <v>0</v>
      </c>
    </row>
    <row r="18" spans="1:23" ht="34.5" customHeight="1" x14ac:dyDescent="0.25">
      <c r="A18" s="111"/>
      <c r="B18" s="177">
        <v>119</v>
      </c>
      <c r="C18" s="191" t="s">
        <v>14</v>
      </c>
      <c r="D18" s="224" t="s">
        <v>57</v>
      </c>
      <c r="E18" s="174">
        <v>30</v>
      </c>
      <c r="F18" s="224"/>
      <c r="G18" s="308">
        <v>2.13</v>
      </c>
      <c r="H18" s="17">
        <v>0.21</v>
      </c>
      <c r="I18" s="44">
        <v>13.26</v>
      </c>
      <c r="J18" s="330">
        <v>72</v>
      </c>
      <c r="K18" s="358">
        <v>0.04</v>
      </c>
      <c r="L18" s="21">
        <v>0.01</v>
      </c>
      <c r="M18" s="22">
        <v>0</v>
      </c>
      <c r="N18" s="22">
        <v>0</v>
      </c>
      <c r="O18" s="51">
        <v>0</v>
      </c>
      <c r="P18" s="358">
        <v>11.1</v>
      </c>
      <c r="Q18" s="22">
        <v>65.400000000000006</v>
      </c>
      <c r="R18" s="22">
        <v>19.5</v>
      </c>
      <c r="S18" s="22">
        <v>0.84</v>
      </c>
      <c r="T18" s="22">
        <v>27.9</v>
      </c>
      <c r="U18" s="22">
        <v>1E-3</v>
      </c>
      <c r="V18" s="22">
        <v>2E-3</v>
      </c>
      <c r="W18" s="51">
        <v>0</v>
      </c>
    </row>
    <row r="19" spans="1:23" ht="34.5" customHeight="1" x14ac:dyDescent="0.25">
      <c r="A19" s="111"/>
      <c r="B19" s="174">
        <v>120</v>
      </c>
      <c r="C19" s="191" t="s">
        <v>15</v>
      </c>
      <c r="D19" s="224" t="s">
        <v>49</v>
      </c>
      <c r="E19" s="174">
        <v>20</v>
      </c>
      <c r="F19" s="224"/>
      <c r="G19" s="308">
        <v>1.1399999999999999</v>
      </c>
      <c r="H19" s="17">
        <v>0.22</v>
      </c>
      <c r="I19" s="44">
        <v>7.44</v>
      </c>
      <c r="J19" s="330">
        <v>36.26</v>
      </c>
      <c r="K19" s="358">
        <v>0.02</v>
      </c>
      <c r="L19" s="21">
        <v>2.4E-2</v>
      </c>
      <c r="M19" s="22">
        <v>0.08</v>
      </c>
      <c r="N19" s="22">
        <v>0</v>
      </c>
      <c r="O19" s="51">
        <v>0</v>
      </c>
      <c r="P19" s="358">
        <v>6.8</v>
      </c>
      <c r="Q19" s="22">
        <v>24</v>
      </c>
      <c r="R19" s="22">
        <v>8.1999999999999993</v>
      </c>
      <c r="S19" s="22">
        <v>0.46</v>
      </c>
      <c r="T19" s="22">
        <v>73.5</v>
      </c>
      <c r="U19" s="22">
        <v>2E-3</v>
      </c>
      <c r="V19" s="22">
        <v>2E-3</v>
      </c>
      <c r="W19" s="51">
        <v>1.2E-2</v>
      </c>
    </row>
    <row r="20" spans="1:23" ht="34.5" customHeight="1" x14ac:dyDescent="0.25">
      <c r="A20" s="111"/>
      <c r="B20" s="286"/>
      <c r="C20" s="288"/>
      <c r="D20" s="392" t="s">
        <v>21</v>
      </c>
      <c r="E20" s="421">
        <f>SUM(E14:E19)</f>
        <v>650</v>
      </c>
      <c r="F20" s="327"/>
      <c r="G20" s="252">
        <f>SUM(G14:G19)</f>
        <v>36.57</v>
      </c>
      <c r="H20" s="15">
        <f>SUM(H14:H19)</f>
        <v>18.920000000000002</v>
      </c>
      <c r="I20" s="49">
        <f>SUM(I14:I19)</f>
        <v>106.06</v>
      </c>
      <c r="J20" s="428">
        <f>SUM(J14:J19)</f>
        <v>745.56</v>
      </c>
      <c r="K20" s="252">
        <f t="shared" ref="K20:W20" si="1">SUM(K14:K19)</f>
        <v>0.77</v>
      </c>
      <c r="L20" s="15">
        <f t="shared" si="1"/>
        <v>0.36400000000000005</v>
      </c>
      <c r="M20" s="15">
        <f t="shared" si="1"/>
        <v>34.04</v>
      </c>
      <c r="N20" s="15">
        <f t="shared" si="1"/>
        <v>160</v>
      </c>
      <c r="O20" s="49">
        <f t="shared" si="1"/>
        <v>8.0000000000000002E-3</v>
      </c>
      <c r="P20" s="252">
        <f t="shared" si="1"/>
        <v>130.35</v>
      </c>
      <c r="Q20" s="15">
        <f t="shared" si="1"/>
        <v>497.72</v>
      </c>
      <c r="R20" s="15">
        <f t="shared" si="1"/>
        <v>135.79</v>
      </c>
      <c r="S20" s="15">
        <f t="shared" si="1"/>
        <v>9.56</v>
      </c>
      <c r="T20" s="15">
        <f t="shared" si="1"/>
        <v>1126.02</v>
      </c>
      <c r="U20" s="15">
        <f t="shared" si="1"/>
        <v>2.1000000000000005E-2</v>
      </c>
      <c r="V20" s="15">
        <f t="shared" si="1"/>
        <v>1.12E-2</v>
      </c>
      <c r="W20" s="49">
        <f t="shared" si="1"/>
        <v>0.16400000000000003</v>
      </c>
    </row>
    <row r="21" spans="1:23" ht="34.5" customHeight="1" thickBot="1" x14ac:dyDescent="0.3">
      <c r="A21" s="496"/>
      <c r="B21" s="433"/>
      <c r="C21" s="387"/>
      <c r="D21" s="393" t="s">
        <v>22</v>
      </c>
      <c r="E21" s="387"/>
      <c r="F21" s="414"/>
      <c r="G21" s="494"/>
      <c r="H21" s="43"/>
      <c r="I21" s="495"/>
      <c r="J21" s="429">
        <f>J20/23.5</f>
        <v>31.725957446808508</v>
      </c>
      <c r="K21" s="389"/>
      <c r="L21" s="385"/>
      <c r="M21" s="45"/>
      <c r="N21" s="45"/>
      <c r="O21" s="46"/>
      <c r="P21" s="389"/>
      <c r="Q21" s="45"/>
      <c r="R21" s="45"/>
      <c r="S21" s="45"/>
      <c r="T21" s="45"/>
      <c r="U21" s="45"/>
      <c r="V21" s="45"/>
      <c r="W21" s="46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C17" sqref="C17:X17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10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06"/>
      <c r="B4" s="159"/>
      <c r="C4" s="81" t="s">
        <v>40</v>
      </c>
      <c r="D4" s="82"/>
      <c r="E4" s="83"/>
      <c r="F4" s="84"/>
      <c r="G4" s="81"/>
      <c r="H4" s="85" t="s">
        <v>23</v>
      </c>
      <c r="I4" s="85"/>
      <c r="J4" s="85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30" customHeight="1" thickBot="1" x14ac:dyDescent="0.3">
      <c r="A5" s="107" t="s">
        <v>0</v>
      </c>
      <c r="B5" s="160"/>
      <c r="C5" s="87" t="s">
        <v>41</v>
      </c>
      <c r="D5" s="88" t="s">
        <v>42</v>
      </c>
      <c r="E5" s="89" t="s">
        <v>39</v>
      </c>
      <c r="F5" s="89" t="s">
        <v>27</v>
      </c>
      <c r="G5" s="87" t="s">
        <v>38</v>
      </c>
      <c r="H5" s="90" t="s">
        <v>28</v>
      </c>
      <c r="I5" s="91" t="s">
        <v>29</v>
      </c>
      <c r="J5" s="236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491" t="s">
        <v>118</v>
      </c>
    </row>
    <row r="6" spans="1:24" s="18" customFormat="1" ht="21.75" customHeight="1" x14ac:dyDescent="0.25">
      <c r="A6" s="911"/>
      <c r="B6" s="787"/>
      <c r="C6" s="179" t="s">
        <v>48</v>
      </c>
      <c r="D6" s="320" t="s">
        <v>20</v>
      </c>
      <c r="E6" s="533" t="s">
        <v>45</v>
      </c>
      <c r="F6" s="179">
        <v>17.5</v>
      </c>
      <c r="G6" s="912"/>
      <c r="H6" s="346">
        <v>1.7</v>
      </c>
      <c r="I6" s="41">
        <v>4.42</v>
      </c>
      <c r="J6" s="42">
        <v>0.85</v>
      </c>
      <c r="K6" s="244">
        <v>49.98</v>
      </c>
      <c r="L6" s="346">
        <v>0</v>
      </c>
      <c r="M6" s="40">
        <v>0</v>
      </c>
      <c r="N6" s="41">
        <v>0.1</v>
      </c>
      <c r="O6" s="41">
        <v>0</v>
      </c>
      <c r="P6" s="47">
        <v>0</v>
      </c>
      <c r="Q6" s="346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25.5" customHeight="1" x14ac:dyDescent="0.25">
      <c r="A7" s="911"/>
      <c r="B7" s="935" t="s">
        <v>73</v>
      </c>
      <c r="C7" s="231">
        <v>153</v>
      </c>
      <c r="D7" s="459" t="s">
        <v>81</v>
      </c>
      <c r="E7" s="304" t="s">
        <v>83</v>
      </c>
      <c r="F7" s="231">
        <v>90</v>
      </c>
      <c r="G7" s="501"/>
      <c r="H7" s="318">
        <v>12.69</v>
      </c>
      <c r="I7" s="60">
        <v>9</v>
      </c>
      <c r="J7" s="96">
        <v>12.6</v>
      </c>
      <c r="K7" s="317">
        <v>181.98</v>
      </c>
      <c r="L7" s="59">
        <v>7.0000000000000007E-2</v>
      </c>
      <c r="M7" s="59">
        <v>0.13</v>
      </c>
      <c r="N7" s="60">
        <v>12.85</v>
      </c>
      <c r="O7" s="60">
        <v>54</v>
      </c>
      <c r="P7" s="61">
        <v>0.23</v>
      </c>
      <c r="Q7" s="318">
        <v>39.340000000000003</v>
      </c>
      <c r="R7" s="60">
        <v>131.54</v>
      </c>
      <c r="S7" s="60">
        <v>27.1</v>
      </c>
      <c r="T7" s="60">
        <v>2.17</v>
      </c>
      <c r="U7" s="60">
        <v>310.86</v>
      </c>
      <c r="V7" s="60">
        <v>6.0000000000000001E-3</v>
      </c>
      <c r="W7" s="60">
        <v>1.7999999999999999E-2</v>
      </c>
      <c r="X7" s="96">
        <v>0.12</v>
      </c>
    </row>
    <row r="8" spans="1:24" s="18" customFormat="1" ht="22.5" customHeight="1" x14ac:dyDescent="0.25">
      <c r="A8" s="911"/>
      <c r="B8" s="542" t="s">
        <v>75</v>
      </c>
      <c r="C8" s="232">
        <v>437</v>
      </c>
      <c r="D8" s="305" t="s">
        <v>10</v>
      </c>
      <c r="E8" s="403" t="s">
        <v>102</v>
      </c>
      <c r="F8" s="821">
        <v>100</v>
      </c>
      <c r="G8" s="237"/>
      <c r="H8" s="936">
        <v>15.3</v>
      </c>
      <c r="I8" s="937">
        <v>17.690000000000001</v>
      </c>
      <c r="J8" s="938">
        <v>3.55</v>
      </c>
      <c r="K8" s="939">
        <v>234.55</v>
      </c>
      <c r="L8" s="936">
        <v>0.06</v>
      </c>
      <c r="M8" s="940">
        <v>0.11</v>
      </c>
      <c r="N8" s="937">
        <v>2.44</v>
      </c>
      <c r="O8" s="937">
        <v>0</v>
      </c>
      <c r="P8" s="941">
        <v>0</v>
      </c>
      <c r="Q8" s="936">
        <v>11.39</v>
      </c>
      <c r="R8" s="937">
        <v>159.18</v>
      </c>
      <c r="S8" s="937">
        <v>20.86</v>
      </c>
      <c r="T8" s="937">
        <v>2.3199999999999998</v>
      </c>
      <c r="U8" s="937">
        <v>266.67</v>
      </c>
      <c r="V8" s="937">
        <v>6.0000000000000001E-3</v>
      </c>
      <c r="W8" s="937">
        <v>0</v>
      </c>
      <c r="X8" s="938">
        <v>0.05</v>
      </c>
    </row>
    <row r="9" spans="1:24" s="18" customFormat="1" ht="21.75" customHeight="1" x14ac:dyDescent="0.25">
      <c r="A9" s="911"/>
      <c r="B9" s="215"/>
      <c r="C9" s="176">
        <v>511</v>
      </c>
      <c r="D9" s="338" t="s">
        <v>63</v>
      </c>
      <c r="E9" s="434" t="s">
        <v>60</v>
      </c>
      <c r="F9" s="128">
        <v>150</v>
      </c>
      <c r="G9" s="176"/>
      <c r="H9" s="99">
        <v>3.7</v>
      </c>
      <c r="I9" s="13">
        <v>5.2</v>
      </c>
      <c r="J9" s="25">
        <v>38.5</v>
      </c>
      <c r="K9" s="177">
        <v>219</v>
      </c>
      <c r="L9" s="99">
        <v>0.02</v>
      </c>
      <c r="M9" s="99">
        <v>0.03</v>
      </c>
      <c r="N9" s="13">
        <v>0</v>
      </c>
      <c r="O9" s="13">
        <v>0.21</v>
      </c>
      <c r="P9" s="25">
        <v>0.08</v>
      </c>
      <c r="Q9" s="309">
        <v>57.73</v>
      </c>
      <c r="R9" s="13">
        <v>92.89</v>
      </c>
      <c r="S9" s="35">
        <v>16.2</v>
      </c>
      <c r="T9" s="13">
        <v>0.76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18" customFormat="1" ht="19.5" customHeight="1" x14ac:dyDescent="0.25">
      <c r="A10" s="911"/>
      <c r="B10" s="378"/>
      <c r="C10" s="896">
        <v>107</v>
      </c>
      <c r="D10" s="338" t="s">
        <v>18</v>
      </c>
      <c r="E10" s="410" t="s">
        <v>168</v>
      </c>
      <c r="F10" s="367">
        <v>200</v>
      </c>
      <c r="G10" s="176"/>
      <c r="H10" s="308">
        <v>0.8</v>
      </c>
      <c r="I10" s="17">
        <v>0.2</v>
      </c>
      <c r="J10" s="44">
        <v>23.2</v>
      </c>
      <c r="K10" s="956">
        <v>94.4</v>
      </c>
      <c r="L10" s="308">
        <v>0.02</v>
      </c>
      <c r="M10" s="17"/>
      <c r="N10" s="17">
        <v>4</v>
      </c>
      <c r="O10" s="17">
        <v>0</v>
      </c>
      <c r="P10" s="20"/>
      <c r="Q10" s="308">
        <v>16</v>
      </c>
      <c r="R10" s="17">
        <v>18</v>
      </c>
      <c r="S10" s="17">
        <v>10</v>
      </c>
      <c r="T10" s="17">
        <v>0.4</v>
      </c>
      <c r="U10" s="17"/>
      <c r="V10" s="17"/>
      <c r="W10" s="17"/>
      <c r="X10" s="44"/>
    </row>
    <row r="11" spans="1:24" s="18" customFormat="1" ht="21.75" customHeight="1" x14ac:dyDescent="0.25">
      <c r="A11" s="911"/>
      <c r="B11" s="215"/>
      <c r="C11" s="130">
        <v>119</v>
      </c>
      <c r="D11" s="191" t="s">
        <v>14</v>
      </c>
      <c r="E11" s="227" t="s">
        <v>57</v>
      </c>
      <c r="F11" s="175">
        <v>30</v>
      </c>
      <c r="G11" s="175"/>
      <c r="H11" s="21">
        <v>2.13</v>
      </c>
      <c r="I11" s="22">
        <v>0.21</v>
      </c>
      <c r="J11" s="23">
        <v>13.26</v>
      </c>
      <c r="K11" s="356">
        <v>72</v>
      </c>
      <c r="L11" s="358">
        <v>0.03</v>
      </c>
      <c r="M11" s="21">
        <v>0.01</v>
      </c>
      <c r="N11" s="22">
        <v>0</v>
      </c>
      <c r="O11" s="22">
        <v>0</v>
      </c>
      <c r="P11" s="51">
        <v>0</v>
      </c>
      <c r="Q11" s="358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18" customFormat="1" ht="17.25" customHeight="1" x14ac:dyDescent="0.25">
      <c r="A12" s="911"/>
      <c r="B12" s="215"/>
      <c r="C12" s="174">
        <v>120</v>
      </c>
      <c r="D12" s="224" t="s">
        <v>15</v>
      </c>
      <c r="E12" s="191" t="s">
        <v>49</v>
      </c>
      <c r="F12" s="174">
        <v>20</v>
      </c>
      <c r="G12" s="327"/>
      <c r="H12" s="308">
        <v>1.1399999999999999</v>
      </c>
      <c r="I12" s="17">
        <v>0.22</v>
      </c>
      <c r="J12" s="44">
        <v>7.44</v>
      </c>
      <c r="K12" s="243">
        <v>36.26</v>
      </c>
      <c r="L12" s="358">
        <v>0.02</v>
      </c>
      <c r="M12" s="21">
        <v>2.4E-2</v>
      </c>
      <c r="N12" s="22">
        <v>0.08</v>
      </c>
      <c r="O12" s="22">
        <v>0</v>
      </c>
      <c r="P12" s="51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5" customHeight="1" x14ac:dyDescent="0.25">
      <c r="A13" s="108" t="s">
        <v>6</v>
      </c>
      <c r="B13" s="541" t="s">
        <v>73</v>
      </c>
      <c r="C13" s="514"/>
      <c r="D13" s="459"/>
      <c r="E13" s="405" t="s">
        <v>21</v>
      </c>
      <c r="F13" s="383">
        <f>F6+F7+F9+F10+F11+F12</f>
        <v>507.5</v>
      </c>
      <c r="G13" s="563"/>
      <c r="H13" s="253">
        <f t="shared" ref="H13:X13" si="0">H6+H7+H9+H10+H11+H12</f>
        <v>22.16</v>
      </c>
      <c r="I13" s="24">
        <f t="shared" si="0"/>
        <v>19.25</v>
      </c>
      <c r="J13" s="73">
        <f t="shared" si="0"/>
        <v>95.850000000000009</v>
      </c>
      <c r="K13" s="231">
        <f t="shared" si="0"/>
        <v>653.62</v>
      </c>
      <c r="L13" s="58">
        <f t="shared" si="0"/>
        <v>0.16</v>
      </c>
      <c r="M13" s="24">
        <f t="shared" si="0"/>
        <v>0.19400000000000001</v>
      </c>
      <c r="N13" s="24">
        <f t="shared" si="0"/>
        <v>17.029999999999998</v>
      </c>
      <c r="O13" s="24">
        <f t="shared" si="0"/>
        <v>54.21</v>
      </c>
      <c r="P13" s="140">
        <f t="shared" si="0"/>
        <v>0.31</v>
      </c>
      <c r="Q13" s="253">
        <f t="shared" si="0"/>
        <v>156.13</v>
      </c>
      <c r="R13" s="24">
        <f t="shared" si="0"/>
        <v>350.02</v>
      </c>
      <c r="S13" s="24">
        <f t="shared" si="0"/>
        <v>84.740000000000009</v>
      </c>
      <c r="T13" s="24">
        <f t="shared" si="0"/>
        <v>4.7300000000000004</v>
      </c>
      <c r="U13" s="24">
        <f t="shared" si="0"/>
        <v>412.78</v>
      </c>
      <c r="V13" s="24">
        <f t="shared" si="0"/>
        <v>9.0000000000000011E-3</v>
      </c>
      <c r="W13" s="24">
        <f t="shared" si="0"/>
        <v>0.03</v>
      </c>
      <c r="X13" s="73">
        <f t="shared" si="0"/>
        <v>0.159</v>
      </c>
    </row>
    <row r="14" spans="1:24" s="38" customFormat="1" ht="26.45" customHeight="1" x14ac:dyDescent="0.25">
      <c r="A14" s="109"/>
      <c r="B14" s="542" t="s">
        <v>75</v>
      </c>
      <c r="C14" s="302"/>
      <c r="D14" s="558"/>
      <c r="E14" s="406" t="s">
        <v>21</v>
      </c>
      <c r="F14" s="382">
        <f>F6+F8+F9+F10+F11+F12</f>
        <v>517.5</v>
      </c>
      <c r="G14" s="564"/>
      <c r="H14" s="566">
        <f t="shared" ref="H14:X14" si="1">H6+H8+H9+H10+H11+H12</f>
        <v>24.77</v>
      </c>
      <c r="I14" s="74">
        <f t="shared" si="1"/>
        <v>27.939999999999998</v>
      </c>
      <c r="J14" s="567">
        <f t="shared" si="1"/>
        <v>86.8</v>
      </c>
      <c r="K14" s="302">
        <f t="shared" si="1"/>
        <v>706.19</v>
      </c>
      <c r="L14" s="75">
        <f t="shared" si="1"/>
        <v>0.15</v>
      </c>
      <c r="M14" s="74">
        <f t="shared" si="1"/>
        <v>0.17400000000000002</v>
      </c>
      <c r="N14" s="74">
        <f t="shared" si="1"/>
        <v>6.62</v>
      </c>
      <c r="O14" s="74">
        <f t="shared" si="1"/>
        <v>0.21</v>
      </c>
      <c r="P14" s="574">
        <f t="shared" si="1"/>
        <v>0.08</v>
      </c>
      <c r="Q14" s="566">
        <f t="shared" si="1"/>
        <v>128.18</v>
      </c>
      <c r="R14" s="74">
        <f t="shared" si="1"/>
        <v>377.65999999999997</v>
      </c>
      <c r="S14" s="74">
        <f t="shared" si="1"/>
        <v>78.5</v>
      </c>
      <c r="T14" s="74">
        <f t="shared" si="1"/>
        <v>4.88</v>
      </c>
      <c r="U14" s="74">
        <f t="shared" si="1"/>
        <v>368.59</v>
      </c>
      <c r="V14" s="74">
        <f t="shared" si="1"/>
        <v>9.0000000000000011E-3</v>
      </c>
      <c r="W14" s="74">
        <f t="shared" si="1"/>
        <v>1.2E-2</v>
      </c>
      <c r="X14" s="567">
        <f t="shared" si="1"/>
        <v>8.8999999999999996E-2</v>
      </c>
    </row>
    <row r="15" spans="1:24" s="38" customFormat="1" ht="40.5" customHeight="1" x14ac:dyDescent="0.25">
      <c r="A15" s="109"/>
      <c r="B15" s="541" t="s">
        <v>73</v>
      </c>
      <c r="C15" s="301"/>
      <c r="D15" s="559"/>
      <c r="E15" s="560" t="s">
        <v>22</v>
      </c>
      <c r="F15" s="502"/>
      <c r="G15" s="565"/>
      <c r="H15" s="568"/>
      <c r="I15" s="137"/>
      <c r="J15" s="138"/>
      <c r="K15" s="572">
        <f>K13/23.5</f>
        <v>27.813617021276595</v>
      </c>
      <c r="L15" s="570"/>
      <c r="M15" s="570"/>
      <c r="N15" s="137"/>
      <c r="O15" s="137"/>
      <c r="P15" s="575"/>
      <c r="Q15" s="568"/>
      <c r="R15" s="137"/>
      <c r="S15" s="137"/>
      <c r="T15" s="137"/>
      <c r="U15" s="137"/>
      <c r="V15" s="137"/>
      <c r="W15" s="137"/>
      <c r="X15" s="138"/>
    </row>
    <row r="16" spans="1:24" s="38" customFormat="1" ht="26.25" customHeight="1" thickBot="1" x14ac:dyDescent="0.3">
      <c r="A16" s="109"/>
      <c r="B16" s="544" t="s">
        <v>75</v>
      </c>
      <c r="C16" s="234"/>
      <c r="D16" s="460"/>
      <c r="E16" s="408" t="s">
        <v>22</v>
      </c>
      <c r="F16" s="799"/>
      <c r="G16" s="800"/>
      <c r="H16" s="417"/>
      <c r="I16" s="208"/>
      <c r="J16" s="209"/>
      <c r="K16" s="913">
        <f>K14/23.5</f>
        <v>30.050638297872343</v>
      </c>
      <c r="L16" s="914"/>
      <c r="M16" s="914"/>
      <c r="N16" s="208"/>
      <c r="O16" s="208"/>
      <c r="P16" s="238"/>
      <c r="Q16" s="417"/>
      <c r="R16" s="208"/>
      <c r="S16" s="208"/>
      <c r="T16" s="208"/>
      <c r="U16" s="208"/>
      <c r="V16" s="208"/>
      <c r="W16" s="208"/>
      <c r="X16" s="209"/>
    </row>
    <row r="17" spans="1:24" s="18" customFormat="1" ht="31.5" customHeight="1" x14ac:dyDescent="0.25">
      <c r="A17" s="110" t="s">
        <v>7</v>
      </c>
      <c r="B17" s="152"/>
      <c r="C17" s="580">
        <v>106</v>
      </c>
      <c r="D17" s="285" t="s">
        <v>20</v>
      </c>
      <c r="E17" s="581" t="s">
        <v>136</v>
      </c>
      <c r="F17" s="535">
        <v>60</v>
      </c>
      <c r="G17" s="671"/>
      <c r="H17" s="674">
        <v>0.48</v>
      </c>
      <c r="I17" s="675">
        <v>0.06</v>
      </c>
      <c r="J17" s="676">
        <v>1.5</v>
      </c>
      <c r="K17" s="677">
        <v>8.4</v>
      </c>
      <c r="L17" s="712">
        <v>1.7999999999999999E-2</v>
      </c>
      <c r="M17" s="469">
        <v>0.02</v>
      </c>
      <c r="N17" s="54">
        <v>6</v>
      </c>
      <c r="O17" s="54">
        <v>10</v>
      </c>
      <c r="P17" s="55">
        <v>0</v>
      </c>
      <c r="Q17" s="469">
        <v>13.8</v>
      </c>
      <c r="R17" s="54">
        <v>25.2</v>
      </c>
      <c r="S17" s="54">
        <v>8.4</v>
      </c>
      <c r="T17" s="54">
        <v>0.36</v>
      </c>
      <c r="U17" s="54">
        <v>117.6</v>
      </c>
      <c r="V17" s="54">
        <v>0</v>
      </c>
      <c r="W17" s="54">
        <v>2.0000000000000001E-4</v>
      </c>
      <c r="X17" s="55">
        <v>0</v>
      </c>
    </row>
    <row r="18" spans="1:24" s="38" customFormat="1" ht="26.25" customHeight="1" x14ac:dyDescent="0.25">
      <c r="A18" s="109"/>
      <c r="B18" s="555"/>
      <c r="C18" s="129">
        <v>144</v>
      </c>
      <c r="D18" s="170" t="s">
        <v>9</v>
      </c>
      <c r="E18" s="226" t="s">
        <v>172</v>
      </c>
      <c r="F18" s="287">
        <v>210</v>
      </c>
      <c r="G18" s="129"/>
      <c r="H18" s="319">
        <v>7.9</v>
      </c>
      <c r="I18" s="104">
        <v>7.04</v>
      </c>
      <c r="J18" s="105">
        <v>17.21</v>
      </c>
      <c r="K18" s="266">
        <v>164.02</v>
      </c>
      <c r="L18" s="319">
        <v>0.22</v>
      </c>
      <c r="M18" s="264">
        <v>0.1</v>
      </c>
      <c r="N18" s="104">
        <v>11.35</v>
      </c>
      <c r="O18" s="104">
        <v>0</v>
      </c>
      <c r="P18" s="263">
        <v>0</v>
      </c>
      <c r="Q18" s="264">
        <v>25.9</v>
      </c>
      <c r="R18" s="104">
        <v>105.49</v>
      </c>
      <c r="S18" s="104">
        <v>33.78</v>
      </c>
      <c r="T18" s="104">
        <v>2.14</v>
      </c>
      <c r="U18" s="104">
        <v>499.2</v>
      </c>
      <c r="V18" s="104">
        <v>4.0000000000000001E-3</v>
      </c>
      <c r="W18" s="104">
        <v>2E-3</v>
      </c>
      <c r="X18" s="263">
        <v>0.02</v>
      </c>
    </row>
    <row r="19" spans="1:24" s="38" customFormat="1" ht="27.75" customHeight="1" x14ac:dyDescent="0.25">
      <c r="A19" s="118"/>
      <c r="B19" s="153"/>
      <c r="C19" s="129">
        <v>86</v>
      </c>
      <c r="D19" s="258" t="s">
        <v>10</v>
      </c>
      <c r="E19" s="390" t="s">
        <v>77</v>
      </c>
      <c r="F19" s="235">
        <v>240</v>
      </c>
      <c r="G19" s="129"/>
      <c r="H19" s="308">
        <v>20.88</v>
      </c>
      <c r="I19" s="17">
        <v>8.8800000000000008</v>
      </c>
      <c r="J19" s="20">
        <v>24.48</v>
      </c>
      <c r="K19" s="242">
        <v>428.64</v>
      </c>
      <c r="L19" s="308">
        <v>0.21</v>
      </c>
      <c r="M19" s="19">
        <v>0.22</v>
      </c>
      <c r="N19" s="17">
        <v>11.16</v>
      </c>
      <c r="O19" s="17">
        <v>24</v>
      </c>
      <c r="P19" s="44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4">
        <v>0.12</v>
      </c>
    </row>
    <row r="20" spans="1:24" s="18" customFormat="1" ht="30.75" customHeight="1" x14ac:dyDescent="0.25">
      <c r="A20" s="111"/>
      <c r="B20" s="155"/>
      <c r="C20" s="894">
        <v>638</v>
      </c>
      <c r="D20" s="218" t="s">
        <v>18</v>
      </c>
      <c r="E20" s="314" t="s">
        <v>78</v>
      </c>
      <c r="F20" s="248">
        <v>200</v>
      </c>
      <c r="G20" s="174"/>
      <c r="H20" s="19">
        <v>1.3</v>
      </c>
      <c r="I20" s="17">
        <v>0</v>
      </c>
      <c r="J20" s="20">
        <v>23.73</v>
      </c>
      <c r="K20" s="242">
        <v>96</v>
      </c>
      <c r="L20" s="308">
        <v>0.02</v>
      </c>
      <c r="M20" s="19">
        <v>0.02</v>
      </c>
      <c r="N20" s="17">
        <v>1</v>
      </c>
      <c r="O20" s="17">
        <v>0</v>
      </c>
      <c r="P20" s="44">
        <v>0</v>
      </c>
      <c r="Q20" s="308">
        <v>40.200000000000003</v>
      </c>
      <c r="R20" s="17">
        <v>45.38</v>
      </c>
      <c r="S20" s="17">
        <v>26.25</v>
      </c>
      <c r="T20" s="17">
        <v>0.83</v>
      </c>
      <c r="U20" s="17">
        <v>243</v>
      </c>
      <c r="V20" s="17">
        <v>5.9999999999999995E-4</v>
      </c>
      <c r="W20" s="17">
        <v>4.0000000000000002E-4</v>
      </c>
      <c r="X20" s="44">
        <v>0</v>
      </c>
    </row>
    <row r="21" spans="1:24" s="18" customFormat="1" ht="33.75" customHeight="1" x14ac:dyDescent="0.25">
      <c r="A21" s="111"/>
      <c r="B21" s="155"/>
      <c r="C21" s="130">
        <v>119</v>
      </c>
      <c r="D21" s="191" t="s">
        <v>14</v>
      </c>
      <c r="E21" s="227" t="s">
        <v>57</v>
      </c>
      <c r="F21" s="175">
        <v>30</v>
      </c>
      <c r="G21" s="175"/>
      <c r="H21" s="21">
        <v>2.13</v>
      </c>
      <c r="I21" s="22">
        <v>0.21</v>
      </c>
      <c r="J21" s="23">
        <v>13.26</v>
      </c>
      <c r="K21" s="356">
        <v>72</v>
      </c>
      <c r="L21" s="358">
        <v>0.03</v>
      </c>
      <c r="M21" s="21">
        <v>0.01</v>
      </c>
      <c r="N21" s="22">
        <v>0</v>
      </c>
      <c r="O21" s="22">
        <v>0</v>
      </c>
      <c r="P21" s="51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3.75" customHeight="1" x14ac:dyDescent="0.25">
      <c r="A22" s="111"/>
      <c r="B22" s="155"/>
      <c r="C22" s="167">
        <v>120</v>
      </c>
      <c r="D22" s="191" t="s">
        <v>15</v>
      </c>
      <c r="E22" s="227" t="s">
        <v>49</v>
      </c>
      <c r="F22" s="175">
        <v>20</v>
      </c>
      <c r="G22" s="175"/>
      <c r="H22" s="21">
        <v>1.1399999999999999</v>
      </c>
      <c r="I22" s="22">
        <v>0.22</v>
      </c>
      <c r="J22" s="23">
        <v>7.44</v>
      </c>
      <c r="K22" s="356">
        <v>36.26</v>
      </c>
      <c r="L22" s="358">
        <v>0.02</v>
      </c>
      <c r="M22" s="21">
        <v>2.4E-2</v>
      </c>
      <c r="N22" s="22">
        <v>0.08</v>
      </c>
      <c r="O22" s="22">
        <v>0</v>
      </c>
      <c r="P22" s="51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38" customFormat="1" ht="33.75" customHeight="1" x14ac:dyDescent="0.25">
      <c r="A23" s="118"/>
      <c r="B23" s="555"/>
      <c r="C23" s="129"/>
      <c r="D23" s="258"/>
      <c r="E23" s="391" t="s">
        <v>21</v>
      </c>
      <c r="F23" s="349">
        <f>SUM(F17:F22)</f>
        <v>760</v>
      </c>
      <c r="G23" s="129"/>
      <c r="H23" s="358">
        <f>H17+H18+H19+H20+H21+H22</f>
        <v>33.83</v>
      </c>
      <c r="I23" s="22">
        <f t="shared" ref="I23:J23" si="2">I17+I18+I19+I20+I21+I22</f>
        <v>16.41</v>
      </c>
      <c r="J23" s="23">
        <f t="shared" si="2"/>
        <v>87.62</v>
      </c>
      <c r="K23" s="282">
        <f>K17+K18+K19+K20+K21+K22</f>
        <v>805.31999999999994</v>
      </c>
      <c r="L23" s="358">
        <f t="shared" ref="L23:X23" si="3">L17+L18+L19+L20+L21+L22</f>
        <v>0.51800000000000002</v>
      </c>
      <c r="M23" s="22">
        <f t="shared" si="3"/>
        <v>0.39400000000000007</v>
      </c>
      <c r="N23" s="22">
        <f t="shared" si="3"/>
        <v>29.59</v>
      </c>
      <c r="O23" s="22">
        <f t="shared" si="3"/>
        <v>34</v>
      </c>
      <c r="P23" s="51">
        <f t="shared" si="3"/>
        <v>0</v>
      </c>
      <c r="Q23" s="21">
        <f t="shared" si="3"/>
        <v>135.45000000000002</v>
      </c>
      <c r="R23" s="22">
        <f t="shared" si="3"/>
        <v>502.53999999999996</v>
      </c>
      <c r="S23" s="22">
        <f t="shared" si="3"/>
        <v>149.79</v>
      </c>
      <c r="T23" s="22">
        <f t="shared" si="3"/>
        <v>7.67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 x14ac:dyDescent="0.3">
      <c r="A24" s="145"/>
      <c r="B24" s="556"/>
      <c r="C24" s="336"/>
      <c r="D24" s="173"/>
      <c r="E24" s="393" t="s">
        <v>22</v>
      </c>
      <c r="F24" s="178"/>
      <c r="G24" s="261"/>
      <c r="H24" s="257"/>
      <c r="I24" s="56"/>
      <c r="J24" s="166"/>
      <c r="K24" s="510">
        <f>K23/23.5</f>
        <v>34.268936170212761</v>
      </c>
      <c r="L24" s="257"/>
      <c r="M24" s="198"/>
      <c r="N24" s="56"/>
      <c r="O24" s="56"/>
      <c r="P24" s="146"/>
      <c r="Q24" s="198"/>
      <c r="R24" s="56"/>
      <c r="S24" s="56"/>
      <c r="T24" s="56"/>
      <c r="U24" s="56"/>
      <c r="V24" s="56"/>
      <c r="W24" s="56"/>
      <c r="X24" s="146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ht="18.75" x14ac:dyDescent="0.25">
      <c r="D27" s="11"/>
      <c r="E27" s="27"/>
      <c r="F27" s="28"/>
      <c r="G27" s="11"/>
      <c r="H27" s="11"/>
      <c r="I27" s="11"/>
      <c r="J27" s="11"/>
    </row>
    <row r="28" spans="1:24" ht="18.75" x14ac:dyDescent="0.25">
      <c r="A28" s="68" t="s">
        <v>65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x14ac:dyDescent="0.25">
      <c r="A29" s="65" t="s">
        <v>66</v>
      </c>
      <c r="B29" s="144"/>
      <c r="C29" s="66"/>
      <c r="D29" s="67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60" zoomScaleNormal="60" workbookViewId="0">
      <selection activeCell="C8" sqref="C8:W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11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617"/>
      <c r="C4" s="617" t="s">
        <v>40</v>
      </c>
      <c r="D4" s="651"/>
      <c r="E4" s="202"/>
      <c r="F4" s="617"/>
      <c r="G4" s="616"/>
      <c r="H4" s="375" t="s">
        <v>23</v>
      </c>
      <c r="I4" s="423"/>
      <c r="J4" s="328"/>
      <c r="K4" s="423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6.5" thickBot="1" x14ac:dyDescent="0.3">
      <c r="A5" s="183" t="s">
        <v>0</v>
      </c>
      <c r="B5" s="133"/>
      <c r="C5" s="133" t="s">
        <v>41</v>
      </c>
      <c r="D5" s="652" t="s">
        <v>42</v>
      </c>
      <c r="E5" s="133" t="s">
        <v>39</v>
      </c>
      <c r="F5" s="133" t="s">
        <v>27</v>
      </c>
      <c r="G5" s="127" t="s">
        <v>38</v>
      </c>
      <c r="H5" s="982" t="s">
        <v>28</v>
      </c>
      <c r="I5" s="696" t="s">
        <v>29</v>
      </c>
      <c r="J5" s="983" t="s">
        <v>30</v>
      </c>
      <c r="K5" s="424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26.45" customHeight="1" x14ac:dyDescent="0.25">
      <c r="A6" s="134" t="s">
        <v>6</v>
      </c>
      <c r="B6" s="179"/>
      <c r="C6" s="197">
        <v>25</v>
      </c>
      <c r="D6" s="320" t="s">
        <v>20</v>
      </c>
      <c r="E6" s="472" t="s">
        <v>52</v>
      </c>
      <c r="F6" s="474">
        <v>150</v>
      </c>
      <c r="G6" s="179"/>
      <c r="H6" s="52">
        <v>0.6</v>
      </c>
      <c r="I6" s="39">
        <v>0.45</v>
      </c>
      <c r="J6" s="53">
        <v>12.3</v>
      </c>
      <c r="K6" s="244">
        <v>54.9</v>
      </c>
      <c r="L6" s="333">
        <v>0.03</v>
      </c>
      <c r="M6" s="52">
        <v>0.05</v>
      </c>
      <c r="N6" s="39">
        <v>7.5</v>
      </c>
      <c r="O6" s="39">
        <v>0</v>
      </c>
      <c r="P6" s="277">
        <v>0</v>
      </c>
      <c r="Q6" s="333">
        <v>28.5</v>
      </c>
      <c r="R6" s="39">
        <v>24</v>
      </c>
      <c r="S6" s="39">
        <v>18</v>
      </c>
      <c r="T6" s="39">
        <v>3.45</v>
      </c>
      <c r="U6" s="39">
        <v>232.5</v>
      </c>
      <c r="V6" s="39">
        <v>2E-3</v>
      </c>
      <c r="W6" s="39">
        <v>2.0000000000000001E-4</v>
      </c>
      <c r="X6" s="636">
        <v>0.02</v>
      </c>
    </row>
    <row r="7" spans="1:24" s="38" customFormat="1" ht="26.45" customHeight="1" x14ac:dyDescent="0.25">
      <c r="A7" s="184"/>
      <c r="B7" s="153"/>
      <c r="C7" s="175">
        <v>334</v>
      </c>
      <c r="D7" s="654" t="s">
        <v>84</v>
      </c>
      <c r="E7" s="170" t="s">
        <v>173</v>
      </c>
      <c r="F7" s="175">
        <v>150</v>
      </c>
      <c r="G7" s="260"/>
      <c r="H7" s="521">
        <v>8.14</v>
      </c>
      <c r="I7" s="120">
        <v>7.55</v>
      </c>
      <c r="J7" s="125">
        <v>34.07</v>
      </c>
      <c r="K7" s="649">
        <v>236.78</v>
      </c>
      <c r="L7" s="427">
        <v>0.01</v>
      </c>
      <c r="M7" s="29">
        <v>4.4999999999999998E-2</v>
      </c>
      <c r="N7" s="29">
        <v>1.88</v>
      </c>
      <c r="O7" s="29">
        <v>15</v>
      </c>
      <c r="P7" s="953">
        <v>0.12</v>
      </c>
      <c r="Q7" s="427">
        <v>107.04</v>
      </c>
      <c r="R7" s="29">
        <v>230.3</v>
      </c>
      <c r="S7" s="29">
        <v>4.2</v>
      </c>
      <c r="T7" s="29">
        <v>0.13</v>
      </c>
      <c r="U7" s="29">
        <v>76.14</v>
      </c>
      <c r="V7" s="29">
        <v>8.9999999999999998E-4</v>
      </c>
      <c r="W7" s="29">
        <v>0</v>
      </c>
      <c r="X7" s="50">
        <v>1.4999999999999999E-2</v>
      </c>
    </row>
    <row r="8" spans="1:24" s="38" customFormat="1" ht="23.25" customHeight="1" x14ac:dyDescent="0.25">
      <c r="A8" s="184"/>
      <c r="B8" s="153"/>
      <c r="C8" s="174">
        <v>493</v>
      </c>
      <c r="D8" s="224" t="s">
        <v>47</v>
      </c>
      <c r="E8" s="273" t="s">
        <v>53</v>
      </c>
      <c r="F8" s="442">
        <v>200</v>
      </c>
      <c r="G8" s="191"/>
      <c r="H8" s="308">
        <v>0.2</v>
      </c>
      <c r="I8" s="17">
        <v>0</v>
      </c>
      <c r="J8" s="44">
        <v>14</v>
      </c>
      <c r="K8" s="329">
        <v>56</v>
      </c>
      <c r="L8" s="308">
        <v>0</v>
      </c>
      <c r="M8" s="19">
        <v>0</v>
      </c>
      <c r="N8" s="17">
        <v>0</v>
      </c>
      <c r="O8" s="17">
        <v>0</v>
      </c>
      <c r="P8" s="20">
        <v>0</v>
      </c>
      <c r="Q8" s="308">
        <v>0.46</v>
      </c>
      <c r="R8" s="17">
        <v>0</v>
      </c>
      <c r="S8" s="17">
        <v>0.09</v>
      </c>
      <c r="T8" s="17">
        <v>0.06</v>
      </c>
      <c r="U8" s="17">
        <v>0.68</v>
      </c>
      <c r="V8" s="17">
        <v>0</v>
      </c>
      <c r="W8" s="17">
        <v>0</v>
      </c>
      <c r="X8" s="44">
        <v>0</v>
      </c>
    </row>
    <row r="9" spans="1:24" s="38" customFormat="1" ht="21.75" customHeight="1" x14ac:dyDescent="0.25">
      <c r="A9" s="184"/>
      <c r="B9" s="952"/>
      <c r="C9" s="174" t="s">
        <v>145</v>
      </c>
      <c r="D9" s="224" t="s">
        <v>18</v>
      </c>
      <c r="E9" s="273" t="s">
        <v>147</v>
      </c>
      <c r="F9" s="475">
        <v>200</v>
      </c>
      <c r="G9" s="215"/>
      <c r="H9" s="308">
        <v>5.4</v>
      </c>
      <c r="I9" s="17">
        <v>4.2</v>
      </c>
      <c r="J9" s="44">
        <v>18</v>
      </c>
      <c r="K9" s="329">
        <v>131.4</v>
      </c>
      <c r="L9" s="308"/>
      <c r="M9" s="17"/>
      <c r="N9" s="17"/>
      <c r="O9" s="17"/>
      <c r="P9" s="20"/>
      <c r="Q9" s="308"/>
      <c r="R9" s="17"/>
      <c r="S9" s="17"/>
      <c r="T9" s="17"/>
      <c r="U9" s="17"/>
      <c r="V9" s="17"/>
      <c r="W9" s="17"/>
      <c r="X9" s="44"/>
    </row>
    <row r="10" spans="1:24" s="38" customFormat="1" ht="26.45" customHeight="1" x14ac:dyDescent="0.25">
      <c r="A10" s="184"/>
      <c r="B10" s="194"/>
      <c r="C10" s="266">
        <v>119</v>
      </c>
      <c r="D10" s="654" t="s">
        <v>57</v>
      </c>
      <c r="E10" s="170" t="s">
        <v>43</v>
      </c>
      <c r="F10" s="175">
        <v>30</v>
      </c>
      <c r="G10" s="620"/>
      <c r="H10" s="358">
        <v>2.13</v>
      </c>
      <c r="I10" s="22">
        <v>0.21</v>
      </c>
      <c r="J10" s="51">
        <v>13.26</v>
      </c>
      <c r="K10" s="582">
        <v>72</v>
      </c>
      <c r="L10" s="358">
        <v>0.03</v>
      </c>
      <c r="M10" s="22">
        <v>0.01</v>
      </c>
      <c r="N10" s="22">
        <v>0</v>
      </c>
      <c r="O10" s="22">
        <v>0</v>
      </c>
      <c r="P10" s="23">
        <v>0</v>
      </c>
      <c r="Q10" s="358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1">
        <v>0</v>
      </c>
    </row>
    <row r="11" spans="1:24" s="38" customFormat="1" ht="26.45" customHeight="1" x14ac:dyDescent="0.25">
      <c r="A11" s="184"/>
      <c r="B11" s="194"/>
      <c r="C11" s="175">
        <v>120</v>
      </c>
      <c r="D11" s="654" t="s">
        <v>49</v>
      </c>
      <c r="E11" s="170" t="s">
        <v>13</v>
      </c>
      <c r="F11" s="175">
        <v>30</v>
      </c>
      <c r="G11" s="620"/>
      <c r="H11" s="358">
        <v>1.71</v>
      </c>
      <c r="I11" s="22">
        <v>0.33</v>
      </c>
      <c r="J11" s="51">
        <v>11.16</v>
      </c>
      <c r="K11" s="582">
        <v>54.39</v>
      </c>
      <c r="L11" s="358">
        <v>0.02</v>
      </c>
      <c r="M11" s="22">
        <v>0.03</v>
      </c>
      <c r="N11" s="22">
        <v>0.1</v>
      </c>
      <c r="O11" s="22">
        <v>0</v>
      </c>
      <c r="P11" s="23">
        <v>0</v>
      </c>
      <c r="Q11" s="358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1">
        <v>0.02</v>
      </c>
    </row>
    <row r="12" spans="1:24" s="38" customFormat="1" ht="26.45" customHeight="1" thickBot="1" x14ac:dyDescent="0.3">
      <c r="A12" s="184"/>
      <c r="B12" s="175"/>
      <c r="C12" s="175"/>
      <c r="D12" s="654"/>
      <c r="E12" s="657" t="s">
        <v>21</v>
      </c>
      <c r="F12" s="349">
        <f>SUM(F6:F11)</f>
        <v>760</v>
      </c>
      <c r="G12" s="353"/>
      <c r="H12" s="577">
        <f t="shared" ref="H12:X12" si="0">SUM(H6:H11)</f>
        <v>18.18</v>
      </c>
      <c r="I12" s="103">
        <f t="shared" si="0"/>
        <v>12.74</v>
      </c>
      <c r="J12" s="350">
        <f t="shared" si="0"/>
        <v>102.79</v>
      </c>
      <c r="K12" s="515">
        <f>SUM(K6:K11)</f>
        <v>605.47</v>
      </c>
      <c r="L12" s="577">
        <f t="shared" si="0"/>
        <v>9.0000000000000011E-2</v>
      </c>
      <c r="M12" s="103">
        <f t="shared" si="0"/>
        <v>0.13500000000000001</v>
      </c>
      <c r="N12" s="103">
        <f t="shared" si="0"/>
        <v>9.4799999999999986</v>
      </c>
      <c r="O12" s="103">
        <f t="shared" si="0"/>
        <v>15</v>
      </c>
      <c r="P12" s="351">
        <f t="shared" si="0"/>
        <v>0.12</v>
      </c>
      <c r="Q12" s="577">
        <f t="shared" si="0"/>
        <v>155.60000000000002</v>
      </c>
      <c r="R12" s="103">
        <f t="shared" si="0"/>
        <v>349.70000000000005</v>
      </c>
      <c r="S12" s="103">
        <f t="shared" si="0"/>
        <v>52.04</v>
      </c>
      <c r="T12" s="103">
        <f t="shared" si="0"/>
        <v>5.0500000000000007</v>
      </c>
      <c r="U12" s="103">
        <f t="shared" si="0"/>
        <v>429.09</v>
      </c>
      <c r="V12" s="103">
        <f t="shared" si="0"/>
        <v>6.3999999999999994E-3</v>
      </c>
      <c r="W12" s="103">
        <f t="shared" si="0"/>
        <v>4.7000000000000002E-3</v>
      </c>
      <c r="X12" s="350">
        <f t="shared" si="0"/>
        <v>5.5000000000000007E-2</v>
      </c>
    </row>
    <row r="13" spans="1:24" s="38" customFormat="1" ht="26.45" customHeight="1" thickBot="1" x14ac:dyDescent="0.3">
      <c r="A13" s="184"/>
      <c r="B13" s="175"/>
      <c r="C13" s="175"/>
      <c r="D13" s="654"/>
      <c r="E13" s="1001" t="s">
        <v>22</v>
      </c>
      <c r="F13" s="175"/>
      <c r="G13" s="260"/>
      <c r="H13" s="315"/>
      <c r="I13" s="195"/>
      <c r="J13" s="196"/>
      <c r="K13" s="438">
        <f>K12/23.5</f>
        <v>25.764680851063829</v>
      </c>
      <c r="L13" s="315"/>
      <c r="M13" s="195"/>
      <c r="N13" s="195"/>
      <c r="O13" s="195"/>
      <c r="P13" s="279"/>
      <c r="Q13" s="315"/>
      <c r="R13" s="195"/>
      <c r="S13" s="195"/>
      <c r="T13" s="195"/>
      <c r="U13" s="195"/>
      <c r="V13" s="195"/>
      <c r="W13" s="195"/>
      <c r="X13" s="196"/>
    </row>
    <row r="14" spans="1:24" s="18" customFormat="1" ht="26.45" customHeight="1" x14ac:dyDescent="0.25">
      <c r="A14" s="186" t="s">
        <v>7</v>
      </c>
      <c r="B14" s="179"/>
      <c r="C14" s="537">
        <v>115</v>
      </c>
      <c r="D14" s="519" t="s">
        <v>20</v>
      </c>
      <c r="E14" s="904" t="s">
        <v>155</v>
      </c>
      <c r="F14" s="197">
        <v>60</v>
      </c>
      <c r="G14" s="342"/>
      <c r="H14" s="467">
        <v>1.1399999999999999</v>
      </c>
      <c r="I14" s="54">
        <v>5.34</v>
      </c>
      <c r="J14" s="55">
        <v>4.62</v>
      </c>
      <c r="K14" s="357">
        <v>71.400000000000006</v>
      </c>
      <c r="L14" s="467">
        <v>1.2E-2</v>
      </c>
      <c r="M14" s="54">
        <v>0.03</v>
      </c>
      <c r="N14" s="54">
        <v>4.2</v>
      </c>
      <c r="O14" s="54">
        <v>0</v>
      </c>
      <c r="P14" s="531">
        <v>0</v>
      </c>
      <c r="Q14" s="467">
        <v>24.6</v>
      </c>
      <c r="R14" s="54">
        <v>22.2</v>
      </c>
      <c r="S14" s="54">
        <v>9</v>
      </c>
      <c r="T14" s="54">
        <v>0.42</v>
      </c>
      <c r="U14" s="54">
        <v>189</v>
      </c>
      <c r="V14" s="54">
        <v>0</v>
      </c>
      <c r="W14" s="54">
        <v>0</v>
      </c>
      <c r="X14" s="55">
        <v>0</v>
      </c>
    </row>
    <row r="15" spans="1:24" s="18" customFormat="1" ht="26.45" customHeight="1" x14ac:dyDescent="0.25">
      <c r="A15" s="134"/>
      <c r="B15" s="176"/>
      <c r="C15" s="176">
        <v>138</v>
      </c>
      <c r="D15" s="655" t="s">
        <v>9</v>
      </c>
      <c r="E15" s="658" t="s">
        <v>174</v>
      </c>
      <c r="F15" s="233">
        <v>220</v>
      </c>
      <c r="G15" s="128"/>
      <c r="H15" s="309">
        <v>4.82</v>
      </c>
      <c r="I15" s="13">
        <v>7.27</v>
      </c>
      <c r="J15" s="48">
        <v>10.28</v>
      </c>
      <c r="K15" s="177">
        <v>126.85</v>
      </c>
      <c r="L15" s="99">
        <v>0.11</v>
      </c>
      <c r="M15" s="99">
        <v>0.04</v>
      </c>
      <c r="N15" s="13">
        <v>34.159999999999997</v>
      </c>
      <c r="O15" s="13">
        <v>26</v>
      </c>
      <c r="P15" s="48">
        <v>0</v>
      </c>
      <c r="Q15" s="99">
        <v>28.8</v>
      </c>
      <c r="R15" s="13">
        <v>69.11</v>
      </c>
      <c r="S15" s="13">
        <v>21.68</v>
      </c>
      <c r="T15" s="13">
        <v>0.08</v>
      </c>
      <c r="U15" s="13">
        <v>261.8</v>
      </c>
      <c r="V15" s="13">
        <v>4.0000000000000001E-3</v>
      </c>
      <c r="W15" s="13">
        <v>0</v>
      </c>
      <c r="X15" s="48">
        <v>1.7999999999999999E-2</v>
      </c>
    </row>
    <row r="16" spans="1:24" s="38" customFormat="1" ht="26.45" customHeight="1" x14ac:dyDescent="0.25">
      <c r="A16" s="135"/>
      <c r="B16" s="153"/>
      <c r="C16" s="175">
        <v>80</v>
      </c>
      <c r="D16" s="654" t="s">
        <v>10</v>
      </c>
      <c r="E16" s="659" t="s">
        <v>90</v>
      </c>
      <c r="F16" s="235">
        <v>90</v>
      </c>
      <c r="G16" s="129"/>
      <c r="H16" s="309">
        <v>14.85</v>
      </c>
      <c r="I16" s="13">
        <v>13.32</v>
      </c>
      <c r="J16" s="48">
        <v>5.94</v>
      </c>
      <c r="K16" s="177">
        <v>202.68</v>
      </c>
      <c r="L16" s="99">
        <v>0.06</v>
      </c>
      <c r="M16" s="99">
        <v>0.1</v>
      </c>
      <c r="N16" s="13">
        <v>3.38</v>
      </c>
      <c r="O16" s="13">
        <v>19.5</v>
      </c>
      <c r="P16" s="48">
        <v>0</v>
      </c>
      <c r="Q16" s="99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5" customHeight="1" x14ac:dyDescent="0.25">
      <c r="A17" s="135"/>
      <c r="B17" s="153"/>
      <c r="C17" s="167">
        <v>445</v>
      </c>
      <c r="D17" s="191" t="s">
        <v>51</v>
      </c>
      <c r="E17" s="227" t="s">
        <v>44</v>
      </c>
      <c r="F17" s="174">
        <v>150</v>
      </c>
      <c r="G17" s="167"/>
      <c r="H17" s="358">
        <v>8.76</v>
      </c>
      <c r="I17" s="22">
        <v>6.66</v>
      </c>
      <c r="J17" s="51">
        <v>39.61</v>
      </c>
      <c r="K17" s="357">
        <v>253.09</v>
      </c>
      <c r="L17" s="358">
        <v>0.3</v>
      </c>
      <c r="M17" s="21">
        <v>0.11</v>
      </c>
      <c r="N17" s="22">
        <v>0</v>
      </c>
      <c r="O17" s="22">
        <v>31.27</v>
      </c>
      <c r="P17" s="23">
        <v>0</v>
      </c>
      <c r="Q17" s="358">
        <v>14.55</v>
      </c>
      <c r="R17" s="22">
        <v>207.52</v>
      </c>
      <c r="S17" s="22">
        <v>138.6</v>
      </c>
      <c r="T17" s="22">
        <v>4.6500000000000004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 x14ac:dyDescent="0.25">
      <c r="A18" s="136"/>
      <c r="B18" s="176"/>
      <c r="C18" s="174">
        <v>508</v>
      </c>
      <c r="D18" s="191" t="s">
        <v>18</v>
      </c>
      <c r="E18" s="224" t="s">
        <v>17</v>
      </c>
      <c r="F18" s="174">
        <v>200</v>
      </c>
      <c r="G18" s="224"/>
      <c r="H18" s="308">
        <v>0.5</v>
      </c>
      <c r="I18" s="17">
        <v>0</v>
      </c>
      <c r="J18" s="44">
        <v>28</v>
      </c>
      <c r="K18" s="330">
        <v>110</v>
      </c>
      <c r="L18" s="308">
        <v>0.01</v>
      </c>
      <c r="M18" s="19">
        <v>0</v>
      </c>
      <c r="N18" s="17">
        <v>0.5</v>
      </c>
      <c r="O18" s="17">
        <v>0</v>
      </c>
      <c r="P18" s="44">
        <v>0</v>
      </c>
      <c r="Q18" s="308">
        <v>28</v>
      </c>
      <c r="R18" s="17">
        <v>19</v>
      </c>
      <c r="S18" s="17">
        <v>7</v>
      </c>
      <c r="T18" s="17">
        <v>1.5</v>
      </c>
      <c r="U18" s="17">
        <v>0.6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77"/>
      <c r="C19" s="177">
        <v>119</v>
      </c>
      <c r="D19" s="653" t="s">
        <v>57</v>
      </c>
      <c r="E19" s="192" t="s">
        <v>43</v>
      </c>
      <c r="F19" s="174">
        <v>30</v>
      </c>
      <c r="G19" s="167"/>
      <c r="H19" s="308">
        <v>2.13</v>
      </c>
      <c r="I19" s="17">
        <v>0.21</v>
      </c>
      <c r="J19" s="44">
        <v>13.26</v>
      </c>
      <c r="K19" s="242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8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5" customHeight="1" x14ac:dyDescent="0.25">
      <c r="A20" s="136"/>
      <c r="B20" s="177"/>
      <c r="C20" s="177">
        <v>120</v>
      </c>
      <c r="D20" s="653" t="s">
        <v>49</v>
      </c>
      <c r="E20" s="192" t="s">
        <v>49</v>
      </c>
      <c r="F20" s="174">
        <v>25</v>
      </c>
      <c r="G20" s="167"/>
      <c r="H20" s="308">
        <v>1.42</v>
      </c>
      <c r="I20" s="17">
        <v>0.27</v>
      </c>
      <c r="J20" s="44">
        <v>9.3000000000000007</v>
      </c>
      <c r="K20" s="242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8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4">
        <v>0.02</v>
      </c>
    </row>
    <row r="21" spans="1:24" s="38" customFormat="1" ht="26.45" customHeight="1" x14ac:dyDescent="0.25">
      <c r="A21" s="135"/>
      <c r="B21" s="153"/>
      <c r="C21" s="180"/>
      <c r="D21" s="656"/>
      <c r="E21" s="199" t="s">
        <v>21</v>
      </c>
      <c r="F21" s="246">
        <f>SUM(F14:F20)</f>
        <v>775</v>
      </c>
      <c r="G21" s="334"/>
      <c r="H21" s="256">
        <f t="shared" ref="H21:J21" si="1">SUM(H14:H20)</f>
        <v>33.620000000000005</v>
      </c>
      <c r="I21" s="122">
        <f t="shared" si="1"/>
        <v>33.070000000000007</v>
      </c>
      <c r="J21" s="124">
        <f t="shared" si="1"/>
        <v>111.01</v>
      </c>
      <c r="K21" s="246">
        <f>SUM(K14:K20)</f>
        <v>881.34</v>
      </c>
      <c r="L21" s="123">
        <f t="shared" ref="L21:X21" si="2">SUM(L14:L20)</f>
        <v>0.54200000000000004</v>
      </c>
      <c r="M21" s="122">
        <f t="shared" si="2"/>
        <v>0.32000000000000006</v>
      </c>
      <c r="N21" s="122">
        <f t="shared" si="2"/>
        <v>42.34</v>
      </c>
      <c r="O21" s="122">
        <f t="shared" si="2"/>
        <v>76.77</v>
      </c>
      <c r="P21" s="124">
        <f t="shared" si="2"/>
        <v>0</v>
      </c>
      <c r="Q21" s="123">
        <f t="shared" si="2"/>
        <v>136.13</v>
      </c>
      <c r="R21" s="122">
        <f t="shared" si="2"/>
        <v>487.62</v>
      </c>
      <c r="S21" s="122">
        <f t="shared" si="2"/>
        <v>229.01</v>
      </c>
      <c r="T21" s="122">
        <f t="shared" si="2"/>
        <v>9.0100000000000016</v>
      </c>
      <c r="U21" s="122">
        <f t="shared" si="2"/>
        <v>1048.9699999999998</v>
      </c>
      <c r="V21" s="122">
        <f t="shared" si="2"/>
        <v>1.0500000000000001E-2</v>
      </c>
      <c r="W21" s="122">
        <f t="shared" si="2"/>
        <v>9.4999999999999998E-3</v>
      </c>
      <c r="X21" s="122">
        <f t="shared" si="2"/>
        <v>0.14799999999999999</v>
      </c>
    </row>
    <row r="22" spans="1:24" s="38" customFormat="1" ht="26.45" customHeight="1" thickBot="1" x14ac:dyDescent="0.3">
      <c r="A22" s="187"/>
      <c r="B22" s="154"/>
      <c r="C22" s="181"/>
      <c r="D22" s="291"/>
      <c r="E22" s="200" t="s">
        <v>22</v>
      </c>
      <c r="F22" s="178"/>
      <c r="G22" s="261"/>
      <c r="H22" s="257"/>
      <c r="I22" s="56"/>
      <c r="J22" s="146"/>
      <c r="K22" s="247">
        <f>K21/23.5</f>
        <v>37.503829787234046</v>
      </c>
      <c r="L22" s="198"/>
      <c r="M22" s="198"/>
      <c r="N22" s="56"/>
      <c r="O22" s="56"/>
      <c r="P22" s="146"/>
      <c r="Q22" s="198"/>
      <c r="R22" s="56"/>
      <c r="S22" s="56"/>
      <c r="T22" s="56"/>
      <c r="U22" s="56"/>
      <c r="V22" s="56"/>
      <c r="W22" s="56"/>
      <c r="X22" s="56"/>
    </row>
    <row r="23" spans="1:24" x14ac:dyDescent="0.25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1" customFormat="1" ht="18.75" x14ac:dyDescent="0.25">
      <c r="A24" s="522"/>
      <c r="B24" s="364"/>
      <c r="C24" s="361"/>
      <c r="D24" s="361"/>
      <c r="E24" s="362"/>
      <c r="F24" s="363"/>
      <c r="G24" s="361"/>
      <c r="H24" s="361"/>
      <c r="I24" s="361"/>
      <c r="J24" s="361"/>
    </row>
    <row r="25" spans="1:24" ht="18.75" x14ac:dyDescent="0.25">
      <c r="A25" s="11"/>
      <c r="B25" s="485"/>
      <c r="C25" s="485"/>
      <c r="D25" s="11"/>
      <c r="E25" s="27"/>
      <c r="F25" s="28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4"/>
  <sheetViews>
    <sheetView zoomScale="60" zoomScaleNormal="60" workbookViewId="0">
      <selection activeCell="C10" sqref="C10:X10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2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64" t="s">
        <v>40</v>
      </c>
      <c r="D4" s="365"/>
      <c r="E4" s="202"/>
      <c r="F4" s="616"/>
      <c r="G4" s="692"/>
      <c r="H4" s="717" t="s">
        <v>23</v>
      </c>
      <c r="I4" s="340"/>
      <c r="J4" s="719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28.5" customHeight="1" thickBot="1" x14ac:dyDescent="0.3">
      <c r="A5" s="183" t="s">
        <v>0</v>
      </c>
      <c r="B5" s="133"/>
      <c r="C5" s="165" t="s">
        <v>41</v>
      </c>
      <c r="D5" s="662" t="s">
        <v>42</v>
      </c>
      <c r="E5" s="133" t="s">
        <v>39</v>
      </c>
      <c r="F5" s="127" t="s">
        <v>27</v>
      </c>
      <c r="G5" s="133" t="s">
        <v>38</v>
      </c>
      <c r="H5" s="718" t="s">
        <v>28</v>
      </c>
      <c r="I5" s="14" t="s">
        <v>29</v>
      </c>
      <c r="J5" s="720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696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26.45" customHeight="1" x14ac:dyDescent="0.25">
      <c r="A6" s="184" t="s">
        <v>6</v>
      </c>
      <c r="B6" s="855" t="s">
        <v>73</v>
      </c>
      <c r="C6" s="856">
        <v>106</v>
      </c>
      <c r="D6" s="832" t="s">
        <v>20</v>
      </c>
      <c r="E6" s="857" t="s">
        <v>175</v>
      </c>
      <c r="F6" s="858">
        <v>60</v>
      </c>
      <c r="G6" s="859"/>
      <c r="H6" s="415">
        <v>0.48</v>
      </c>
      <c r="I6" s="71">
        <v>0.06</v>
      </c>
      <c r="J6" s="141">
        <v>1.5</v>
      </c>
      <c r="K6" s="859">
        <v>8.4</v>
      </c>
      <c r="L6" s="860">
        <v>1.7999999999999999E-2</v>
      </c>
      <c r="M6" s="861">
        <v>0.02</v>
      </c>
      <c r="N6" s="861">
        <v>6</v>
      </c>
      <c r="O6" s="862">
        <v>0</v>
      </c>
      <c r="P6" s="863">
        <v>0</v>
      </c>
      <c r="Q6" s="860">
        <v>13.8</v>
      </c>
      <c r="R6" s="861">
        <v>25.2</v>
      </c>
      <c r="S6" s="861">
        <v>8.4</v>
      </c>
      <c r="T6" s="861">
        <v>0.36</v>
      </c>
      <c r="U6" s="861">
        <v>114.23</v>
      </c>
      <c r="V6" s="861">
        <v>0</v>
      </c>
      <c r="W6" s="861">
        <v>0</v>
      </c>
      <c r="X6" s="864">
        <v>0</v>
      </c>
    </row>
    <row r="7" spans="1:24" s="18" customFormat="1" ht="26.45" customHeight="1" x14ac:dyDescent="0.25">
      <c r="A7" s="184"/>
      <c r="B7" s="237"/>
      <c r="C7" s="232"/>
      <c r="D7" s="833"/>
      <c r="E7" s="403"/>
      <c r="F7" s="716"/>
      <c r="G7" s="237"/>
      <c r="H7" s="310"/>
      <c r="I7" s="77"/>
      <c r="J7" s="705"/>
      <c r="K7" s="865"/>
      <c r="L7" s="310"/>
      <c r="M7" s="77"/>
      <c r="N7" s="77"/>
      <c r="O7" s="77"/>
      <c r="P7" s="705"/>
      <c r="Q7" s="310"/>
      <c r="R7" s="77"/>
      <c r="S7" s="77"/>
      <c r="T7" s="77"/>
      <c r="U7" s="77"/>
      <c r="V7" s="77"/>
      <c r="W7" s="77"/>
      <c r="X7" s="139"/>
    </row>
    <row r="8" spans="1:24" s="38" customFormat="1" ht="26.45" customHeight="1" x14ac:dyDescent="0.25">
      <c r="A8" s="184"/>
      <c r="B8" s="204" t="s">
        <v>73</v>
      </c>
      <c r="C8" s="231">
        <v>91</v>
      </c>
      <c r="D8" s="203" t="s">
        <v>85</v>
      </c>
      <c r="E8" s="203" t="s">
        <v>176</v>
      </c>
      <c r="F8" s="210">
        <v>90</v>
      </c>
      <c r="G8" s="304"/>
      <c r="H8" s="70">
        <v>17.82</v>
      </c>
      <c r="I8" s="71">
        <v>11.97</v>
      </c>
      <c r="J8" s="141">
        <v>8.2799999999999994</v>
      </c>
      <c r="K8" s="721">
        <v>211.77</v>
      </c>
      <c r="L8" s="415">
        <v>0.36</v>
      </c>
      <c r="M8" s="70">
        <v>0.14000000000000001</v>
      </c>
      <c r="N8" s="71">
        <v>0.09</v>
      </c>
      <c r="O8" s="71">
        <v>0.45</v>
      </c>
      <c r="P8" s="72">
        <v>0.14000000000000001</v>
      </c>
      <c r="Q8" s="415">
        <v>54.18</v>
      </c>
      <c r="R8" s="71">
        <v>117.54</v>
      </c>
      <c r="S8" s="71">
        <v>24.85</v>
      </c>
      <c r="T8" s="71">
        <v>1.6</v>
      </c>
      <c r="U8" s="71">
        <v>223.7</v>
      </c>
      <c r="V8" s="71">
        <v>7.0000000000000001E-3</v>
      </c>
      <c r="W8" s="71">
        <v>1.8E-3</v>
      </c>
      <c r="X8" s="72">
        <v>3.5999999999999997E-2</v>
      </c>
    </row>
    <row r="9" spans="1:24" s="38" customFormat="1" ht="26.45" customHeight="1" x14ac:dyDescent="0.25">
      <c r="A9" s="184"/>
      <c r="B9" s="206" t="s">
        <v>75</v>
      </c>
      <c r="C9" s="232">
        <v>437</v>
      </c>
      <c r="D9" s="305" t="s">
        <v>10</v>
      </c>
      <c r="E9" s="403" t="s">
        <v>102</v>
      </c>
      <c r="F9" s="821">
        <v>100</v>
      </c>
      <c r="G9" s="237"/>
      <c r="H9" s="936">
        <v>15.3</v>
      </c>
      <c r="I9" s="937">
        <v>17.690000000000001</v>
      </c>
      <c r="J9" s="938">
        <v>3.55</v>
      </c>
      <c r="K9" s="939">
        <v>234.55</v>
      </c>
      <c r="L9" s="936">
        <v>0.06</v>
      </c>
      <c r="M9" s="940">
        <v>0.11</v>
      </c>
      <c r="N9" s="937">
        <v>2.44</v>
      </c>
      <c r="O9" s="937">
        <v>0</v>
      </c>
      <c r="P9" s="941">
        <v>0</v>
      </c>
      <c r="Q9" s="936">
        <v>11.39</v>
      </c>
      <c r="R9" s="937">
        <v>159.18</v>
      </c>
      <c r="S9" s="937">
        <v>20.86</v>
      </c>
      <c r="T9" s="937">
        <v>2.3199999999999998</v>
      </c>
      <c r="U9" s="937">
        <v>266.67</v>
      </c>
      <c r="V9" s="937">
        <v>6.0000000000000001E-3</v>
      </c>
      <c r="W9" s="937">
        <v>0</v>
      </c>
      <c r="X9" s="938">
        <v>0.05</v>
      </c>
    </row>
    <row r="10" spans="1:24" s="38" customFormat="1" ht="26.45" customHeight="1" x14ac:dyDescent="0.25">
      <c r="A10" s="184"/>
      <c r="B10" s="204"/>
      <c r="C10" s="231">
        <v>51</v>
      </c>
      <c r="D10" s="203" t="s">
        <v>63</v>
      </c>
      <c r="E10" s="713" t="s">
        <v>138</v>
      </c>
      <c r="F10" s="714">
        <v>150</v>
      </c>
      <c r="G10" s="231"/>
      <c r="H10" s="59">
        <v>3.3</v>
      </c>
      <c r="I10" s="60">
        <v>3.9</v>
      </c>
      <c r="J10" s="61">
        <v>25.65</v>
      </c>
      <c r="K10" s="317">
        <v>151.35</v>
      </c>
      <c r="L10" s="318">
        <v>0.15</v>
      </c>
      <c r="M10" s="59">
        <v>0.09</v>
      </c>
      <c r="N10" s="60">
        <v>21</v>
      </c>
      <c r="O10" s="60">
        <v>0</v>
      </c>
      <c r="P10" s="96">
        <v>0</v>
      </c>
      <c r="Q10" s="318">
        <v>14.01</v>
      </c>
      <c r="R10" s="60">
        <v>78.63</v>
      </c>
      <c r="S10" s="60">
        <v>29.37</v>
      </c>
      <c r="T10" s="60">
        <v>1.32</v>
      </c>
      <c r="U10" s="60">
        <v>809.4</v>
      </c>
      <c r="V10" s="60">
        <v>8.0000000000000002E-3</v>
      </c>
      <c r="W10" s="60">
        <v>5.9999999999999995E-4</v>
      </c>
      <c r="X10" s="96">
        <v>4.4999999999999998E-2</v>
      </c>
    </row>
    <row r="11" spans="1:24" s="38" customFormat="1" ht="26.45" customHeight="1" x14ac:dyDescent="0.25">
      <c r="A11" s="184"/>
      <c r="B11" s="715" t="s">
        <v>75</v>
      </c>
      <c r="C11" s="232">
        <v>520</v>
      </c>
      <c r="D11" s="223" t="s">
        <v>63</v>
      </c>
      <c r="E11" s="632" t="s">
        <v>159</v>
      </c>
      <c r="F11" s="232">
        <v>150</v>
      </c>
      <c r="G11" s="237"/>
      <c r="H11" s="638">
        <v>3.04</v>
      </c>
      <c r="I11" s="633">
        <v>4.76</v>
      </c>
      <c r="J11" s="639">
        <v>20.010000000000002</v>
      </c>
      <c r="K11" s="642">
        <v>135.04</v>
      </c>
      <c r="L11" s="638">
        <v>0.16</v>
      </c>
      <c r="M11" s="633">
        <v>0.12</v>
      </c>
      <c r="N11" s="633">
        <v>25.74</v>
      </c>
      <c r="O11" s="633">
        <v>33.229999999999997</v>
      </c>
      <c r="P11" s="634">
        <v>0.1</v>
      </c>
      <c r="Q11" s="638">
        <v>40.43</v>
      </c>
      <c r="R11" s="633">
        <v>95.49</v>
      </c>
      <c r="S11" s="633">
        <v>32.590000000000003</v>
      </c>
      <c r="T11" s="633">
        <v>1.19</v>
      </c>
      <c r="U11" s="633">
        <v>701.4</v>
      </c>
      <c r="V11" s="633">
        <v>8.0000000000000002E-3</v>
      </c>
      <c r="W11" s="633">
        <v>2E-3</v>
      </c>
      <c r="X11" s="641">
        <v>4.2000000000000003E-2</v>
      </c>
    </row>
    <row r="12" spans="1:24" s="38" customFormat="1" ht="36" customHeight="1" x14ac:dyDescent="0.25">
      <c r="A12" s="184"/>
      <c r="B12" s="194"/>
      <c r="C12" s="128">
        <v>104</v>
      </c>
      <c r="D12" s="323" t="s">
        <v>18</v>
      </c>
      <c r="E12" s="306" t="s">
        <v>177</v>
      </c>
      <c r="F12" s="233">
        <v>200</v>
      </c>
      <c r="G12" s="128"/>
      <c r="H12" s="308">
        <v>0</v>
      </c>
      <c r="I12" s="17">
        <v>0</v>
      </c>
      <c r="J12" s="44">
        <v>37.200000000000003</v>
      </c>
      <c r="K12" s="242">
        <v>146</v>
      </c>
      <c r="L12" s="308">
        <v>0.6</v>
      </c>
      <c r="M12" s="19">
        <v>0.1</v>
      </c>
      <c r="N12" s="17">
        <v>40</v>
      </c>
      <c r="O12" s="17">
        <v>0.24</v>
      </c>
      <c r="P12" s="20">
        <v>0.96</v>
      </c>
      <c r="Q12" s="308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4">
        <v>0</v>
      </c>
    </row>
    <row r="13" spans="1:24" s="38" customFormat="1" ht="26.45" customHeight="1" x14ac:dyDescent="0.25">
      <c r="A13" s="184"/>
      <c r="B13" s="175"/>
      <c r="C13" s="177">
        <v>119</v>
      </c>
      <c r="D13" s="191" t="s">
        <v>14</v>
      </c>
      <c r="E13" s="191" t="s">
        <v>57</v>
      </c>
      <c r="F13" s="167">
        <v>30</v>
      </c>
      <c r="G13" s="288"/>
      <c r="H13" s="19">
        <v>2.13</v>
      </c>
      <c r="I13" s="17">
        <v>0.21</v>
      </c>
      <c r="J13" s="20">
        <v>13.26</v>
      </c>
      <c r="K13" s="243">
        <v>72</v>
      </c>
      <c r="L13" s="358">
        <v>0.03</v>
      </c>
      <c r="M13" s="21">
        <v>0.01</v>
      </c>
      <c r="N13" s="22">
        <v>0</v>
      </c>
      <c r="O13" s="22">
        <v>0</v>
      </c>
      <c r="P13" s="51">
        <v>0</v>
      </c>
      <c r="Q13" s="358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1">
        <v>0</v>
      </c>
    </row>
    <row r="14" spans="1:24" s="38" customFormat="1" ht="26.45" customHeight="1" x14ac:dyDescent="0.25">
      <c r="A14" s="184"/>
      <c r="B14" s="194"/>
      <c r="C14" s="174">
        <v>120</v>
      </c>
      <c r="D14" s="191" t="s">
        <v>15</v>
      </c>
      <c r="E14" s="191" t="s">
        <v>49</v>
      </c>
      <c r="F14" s="167">
        <v>20</v>
      </c>
      <c r="G14" s="288"/>
      <c r="H14" s="19">
        <v>1.1399999999999999</v>
      </c>
      <c r="I14" s="17">
        <v>0.22</v>
      </c>
      <c r="J14" s="20">
        <v>7.44</v>
      </c>
      <c r="K14" s="243">
        <v>36.26</v>
      </c>
      <c r="L14" s="358">
        <v>0.02</v>
      </c>
      <c r="M14" s="21">
        <v>2.4E-2</v>
      </c>
      <c r="N14" s="22">
        <v>0.08</v>
      </c>
      <c r="O14" s="22">
        <v>0</v>
      </c>
      <c r="P14" s="51">
        <v>0</v>
      </c>
      <c r="Q14" s="358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1">
        <v>1.2E-2</v>
      </c>
    </row>
    <row r="15" spans="1:24" s="38" customFormat="1" ht="26.45" customHeight="1" x14ac:dyDescent="0.25">
      <c r="A15" s="184"/>
      <c r="B15" s="204" t="s">
        <v>73</v>
      </c>
      <c r="C15" s="231"/>
      <c r="D15" s="203"/>
      <c r="E15" s="591" t="s">
        <v>21</v>
      </c>
      <c r="F15" s="660">
        <f>F6+F8+F10+F12+F13+F14</f>
        <v>550</v>
      </c>
      <c r="G15" s="231"/>
      <c r="H15" s="58">
        <f t="shared" ref="H15:X15" si="0">H6+H8+H10+H12+H13+H14</f>
        <v>24.87</v>
      </c>
      <c r="I15" s="24">
        <f t="shared" si="0"/>
        <v>16.36</v>
      </c>
      <c r="J15" s="140">
        <f t="shared" si="0"/>
        <v>93.33</v>
      </c>
      <c r="K15" s="383">
        <f t="shared" si="0"/>
        <v>625.78</v>
      </c>
      <c r="L15" s="253">
        <f t="shared" si="0"/>
        <v>1.1780000000000002</v>
      </c>
      <c r="M15" s="24">
        <f t="shared" si="0"/>
        <v>0.38400000000000001</v>
      </c>
      <c r="N15" s="24">
        <f t="shared" si="0"/>
        <v>67.17</v>
      </c>
      <c r="O15" s="24">
        <f t="shared" si="0"/>
        <v>0.69</v>
      </c>
      <c r="P15" s="73">
        <f t="shared" si="0"/>
        <v>1.1000000000000001</v>
      </c>
      <c r="Q15" s="253">
        <f t="shared" si="0"/>
        <v>99.89</v>
      </c>
      <c r="R15" s="24">
        <f t="shared" si="0"/>
        <v>310.77</v>
      </c>
      <c r="S15" s="24">
        <f t="shared" si="0"/>
        <v>90.320000000000007</v>
      </c>
      <c r="T15" s="24">
        <f t="shared" si="0"/>
        <v>4.58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3">
        <f t="shared" si="0"/>
        <v>9.2999999999999985E-2</v>
      </c>
    </row>
    <row r="16" spans="1:24" s="38" customFormat="1" ht="26.45" customHeight="1" x14ac:dyDescent="0.25">
      <c r="A16" s="184"/>
      <c r="B16" s="206" t="s">
        <v>75</v>
      </c>
      <c r="C16" s="232"/>
      <c r="D16" s="207"/>
      <c r="E16" s="596" t="s">
        <v>21</v>
      </c>
      <c r="F16" s="643">
        <f>F6+F9+F11+F12+F13+F14</f>
        <v>560</v>
      </c>
      <c r="G16" s="381">
        <f t="shared" ref="G16:X16" si="1">G6+G9+G11+G12+G13+G14</f>
        <v>0</v>
      </c>
      <c r="H16" s="643">
        <f t="shared" si="1"/>
        <v>22.09</v>
      </c>
      <c r="I16" s="643">
        <f t="shared" si="1"/>
        <v>22.939999999999998</v>
      </c>
      <c r="J16" s="643">
        <f t="shared" si="1"/>
        <v>82.960000000000008</v>
      </c>
      <c r="K16" s="884">
        <f>K7+K9+K11+K12+K13+K14</f>
        <v>623.85</v>
      </c>
      <c r="L16" s="384">
        <f t="shared" si="1"/>
        <v>0.88800000000000001</v>
      </c>
      <c r="M16" s="643">
        <f t="shared" si="1"/>
        <v>0.38400000000000001</v>
      </c>
      <c r="N16" s="643">
        <f t="shared" si="1"/>
        <v>74.260000000000005</v>
      </c>
      <c r="O16" s="643">
        <f t="shared" si="1"/>
        <v>33.47</v>
      </c>
      <c r="P16" s="724">
        <f t="shared" si="1"/>
        <v>1.06</v>
      </c>
      <c r="Q16" s="384">
        <f t="shared" si="1"/>
        <v>83.52</v>
      </c>
      <c r="R16" s="643">
        <f t="shared" si="1"/>
        <v>369.27</v>
      </c>
      <c r="S16" s="643">
        <f t="shared" si="1"/>
        <v>89.55</v>
      </c>
      <c r="T16" s="643">
        <f t="shared" si="1"/>
        <v>5.17</v>
      </c>
      <c r="U16" s="643">
        <f t="shared" si="1"/>
        <v>1183.7</v>
      </c>
      <c r="V16" s="643">
        <f t="shared" si="1"/>
        <v>1.7000000000000001E-2</v>
      </c>
      <c r="W16" s="643">
        <f t="shared" si="1"/>
        <v>6.0000000000000001E-3</v>
      </c>
      <c r="X16" s="724">
        <f t="shared" si="1"/>
        <v>0.104</v>
      </c>
    </row>
    <row r="17" spans="1:24" s="38" customFormat="1" ht="26.45" customHeight="1" x14ac:dyDescent="0.25">
      <c r="A17" s="184"/>
      <c r="B17" s="204" t="s">
        <v>73</v>
      </c>
      <c r="C17" s="231"/>
      <c r="D17" s="203"/>
      <c r="E17" s="661" t="s">
        <v>22</v>
      </c>
      <c r="F17" s="210"/>
      <c r="G17" s="304"/>
      <c r="H17" s="70"/>
      <c r="I17" s="71"/>
      <c r="J17" s="141"/>
      <c r="K17" s="723">
        <f>K15/23.5</f>
        <v>26.628936170212764</v>
      </c>
      <c r="L17" s="415"/>
      <c r="M17" s="70"/>
      <c r="N17" s="71"/>
      <c r="O17" s="71"/>
      <c r="P17" s="72"/>
      <c r="Q17" s="415"/>
      <c r="R17" s="71"/>
      <c r="S17" s="71"/>
      <c r="T17" s="71"/>
      <c r="U17" s="71"/>
      <c r="V17" s="71"/>
      <c r="W17" s="71"/>
      <c r="X17" s="72"/>
    </row>
    <row r="18" spans="1:24" s="38" customFormat="1" ht="26.45" customHeight="1" thickBot="1" x14ac:dyDescent="0.3">
      <c r="A18" s="185"/>
      <c r="B18" s="206" t="s">
        <v>75</v>
      </c>
      <c r="C18" s="234"/>
      <c r="D18" s="219"/>
      <c r="E18" s="602" t="s">
        <v>22</v>
      </c>
      <c r="F18" s="212"/>
      <c r="G18" s="401"/>
      <c r="H18" s="571"/>
      <c r="I18" s="526"/>
      <c r="J18" s="576"/>
      <c r="K18" s="573">
        <f>K16/23.5</f>
        <v>26.5468085106383</v>
      </c>
      <c r="L18" s="569"/>
      <c r="M18" s="571"/>
      <c r="N18" s="526"/>
      <c r="O18" s="526"/>
      <c r="P18" s="527"/>
      <c r="Q18" s="569"/>
      <c r="R18" s="526"/>
      <c r="S18" s="526"/>
      <c r="T18" s="526"/>
      <c r="U18" s="526"/>
      <c r="V18" s="526"/>
      <c r="W18" s="526"/>
      <c r="X18" s="527"/>
    </row>
    <row r="19" spans="1:24" s="18" customFormat="1" ht="36" customHeight="1" x14ac:dyDescent="0.25">
      <c r="A19" s="186" t="s">
        <v>7</v>
      </c>
      <c r="B19" s="197"/>
      <c r="C19" s="179">
        <v>24</v>
      </c>
      <c r="D19" s="966" t="s">
        <v>8</v>
      </c>
      <c r="E19" s="355" t="s">
        <v>110</v>
      </c>
      <c r="F19" s="179">
        <v>150</v>
      </c>
      <c r="G19" s="320"/>
      <c r="H19" s="346">
        <v>0.6</v>
      </c>
      <c r="I19" s="41">
        <v>0</v>
      </c>
      <c r="J19" s="42">
        <v>16.95</v>
      </c>
      <c r="K19" s="771">
        <v>69</v>
      </c>
      <c r="L19" s="346">
        <v>0.01</v>
      </c>
      <c r="M19" s="41">
        <v>0.03</v>
      </c>
      <c r="N19" s="41">
        <v>19.5</v>
      </c>
      <c r="O19" s="41">
        <v>0</v>
      </c>
      <c r="P19" s="47">
        <v>0</v>
      </c>
      <c r="Q19" s="346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5" customHeight="1" x14ac:dyDescent="0.25">
      <c r="A20" s="134"/>
      <c r="B20" s="176"/>
      <c r="C20" s="129">
        <v>144</v>
      </c>
      <c r="D20" s="170" t="s">
        <v>9</v>
      </c>
      <c r="E20" s="226" t="s">
        <v>172</v>
      </c>
      <c r="F20" s="287">
        <v>210</v>
      </c>
      <c r="G20" s="129"/>
      <c r="H20" s="319">
        <v>7.9</v>
      </c>
      <c r="I20" s="104">
        <v>7.04</v>
      </c>
      <c r="J20" s="105">
        <v>17.21</v>
      </c>
      <c r="K20" s="266">
        <v>164.02</v>
      </c>
      <c r="L20" s="319">
        <v>0.22</v>
      </c>
      <c r="M20" s="264">
        <v>0.1</v>
      </c>
      <c r="N20" s="104">
        <v>11.35</v>
      </c>
      <c r="O20" s="104">
        <v>0</v>
      </c>
      <c r="P20" s="263">
        <v>0</v>
      </c>
      <c r="Q20" s="264">
        <v>25.9</v>
      </c>
      <c r="R20" s="104">
        <v>105.49</v>
      </c>
      <c r="S20" s="104">
        <v>33.78</v>
      </c>
      <c r="T20" s="104">
        <v>2.14</v>
      </c>
      <c r="U20" s="104">
        <v>499.2</v>
      </c>
      <c r="V20" s="104">
        <v>4.0000000000000001E-3</v>
      </c>
      <c r="W20" s="104">
        <v>2E-3</v>
      </c>
      <c r="X20" s="263">
        <v>0.02</v>
      </c>
    </row>
    <row r="21" spans="1:24" s="38" customFormat="1" ht="26.45" customHeight="1" x14ac:dyDescent="0.25">
      <c r="A21" s="135"/>
      <c r="B21" s="156"/>
      <c r="C21" s="210">
        <v>197</v>
      </c>
      <c r="D21" s="304" t="s">
        <v>10</v>
      </c>
      <c r="E21" s="777" t="s">
        <v>119</v>
      </c>
      <c r="F21" s="788">
        <v>90</v>
      </c>
      <c r="G21" s="788"/>
      <c r="H21" s="415">
        <v>13.83</v>
      </c>
      <c r="I21" s="71">
        <v>14.42</v>
      </c>
      <c r="J21" s="141">
        <v>8.0299999999999994</v>
      </c>
      <c r="K21" s="791">
        <v>218.79</v>
      </c>
      <c r="L21" s="415">
        <v>7.0000000000000007E-2</v>
      </c>
      <c r="M21" s="71">
        <v>0.18</v>
      </c>
      <c r="N21" s="71">
        <v>10.53</v>
      </c>
      <c r="O21" s="71">
        <v>2.7E-2</v>
      </c>
      <c r="P21" s="141">
        <v>0.42</v>
      </c>
      <c r="Q21" s="415">
        <v>78.42</v>
      </c>
      <c r="R21" s="71">
        <v>143.69999999999999</v>
      </c>
      <c r="S21" s="71">
        <v>20.38</v>
      </c>
      <c r="T21" s="71">
        <v>1.0900000000000001</v>
      </c>
      <c r="U21" s="71">
        <v>237.86</v>
      </c>
      <c r="V21" s="71">
        <v>0</v>
      </c>
      <c r="W21" s="71">
        <v>0</v>
      </c>
      <c r="X21" s="72">
        <v>0.1</v>
      </c>
    </row>
    <row r="22" spans="1:24" s="38" customFormat="1" ht="26.45" customHeight="1" x14ac:dyDescent="0.25">
      <c r="A22" s="135"/>
      <c r="B22" s="157"/>
      <c r="C22" s="211">
        <v>82</v>
      </c>
      <c r="D22" s="305" t="s">
        <v>10</v>
      </c>
      <c r="E22" s="451" t="s">
        <v>131</v>
      </c>
      <c r="F22" s="789">
        <v>95</v>
      </c>
      <c r="G22" s="237"/>
      <c r="H22" s="464">
        <v>23.46</v>
      </c>
      <c r="I22" s="63">
        <v>16.34</v>
      </c>
      <c r="J22" s="64">
        <v>0.56999999999999995</v>
      </c>
      <c r="K22" s="792">
        <v>243.58</v>
      </c>
      <c r="L22" s="464">
        <v>0.05</v>
      </c>
      <c r="M22" s="63">
        <v>0.12</v>
      </c>
      <c r="N22" s="63">
        <v>0.96</v>
      </c>
      <c r="O22" s="63">
        <v>32.11</v>
      </c>
      <c r="P22" s="64">
        <v>0.06</v>
      </c>
      <c r="Q22" s="464">
        <v>30.95</v>
      </c>
      <c r="R22" s="63">
        <v>180.14</v>
      </c>
      <c r="S22" s="63">
        <v>23.62</v>
      </c>
      <c r="T22" s="63">
        <v>1.55</v>
      </c>
      <c r="U22" s="63">
        <v>190</v>
      </c>
      <c r="V22" s="63">
        <v>2E-3</v>
      </c>
      <c r="W22" s="63">
        <v>0</v>
      </c>
      <c r="X22" s="97">
        <v>0.09</v>
      </c>
    </row>
    <row r="23" spans="1:24" s="38" customFormat="1" ht="26.45" customHeight="1" x14ac:dyDescent="0.25">
      <c r="A23" s="135"/>
      <c r="B23" s="153"/>
      <c r="C23" s="174">
        <v>516</v>
      </c>
      <c r="D23" s="224" t="s">
        <v>51</v>
      </c>
      <c r="E23" s="273" t="s">
        <v>56</v>
      </c>
      <c r="F23" s="442">
        <v>150</v>
      </c>
      <c r="G23" s="191"/>
      <c r="H23" s="309">
        <v>5.23</v>
      </c>
      <c r="I23" s="13">
        <v>5.36</v>
      </c>
      <c r="J23" s="48">
        <v>32.17</v>
      </c>
      <c r="K23" s="130">
        <v>197.84</v>
      </c>
      <c r="L23" s="309">
        <v>0.09</v>
      </c>
      <c r="M23" s="99">
        <v>0.02</v>
      </c>
      <c r="N23" s="13">
        <v>0</v>
      </c>
      <c r="O23" s="13">
        <v>30</v>
      </c>
      <c r="P23" s="48">
        <v>0.11</v>
      </c>
      <c r="Q23" s="99">
        <v>11.3</v>
      </c>
      <c r="R23" s="13">
        <v>45.8</v>
      </c>
      <c r="S23" s="13">
        <v>8.9</v>
      </c>
      <c r="T23" s="13">
        <v>0.82</v>
      </c>
      <c r="U23" s="13">
        <v>1.1000000000000001</v>
      </c>
      <c r="V23" s="13">
        <v>0</v>
      </c>
      <c r="W23" s="13">
        <v>0</v>
      </c>
      <c r="X23" s="51">
        <v>0</v>
      </c>
    </row>
    <row r="24" spans="1:24" s="18" customFormat="1" ht="33.75" customHeight="1" x14ac:dyDescent="0.25">
      <c r="A24" s="136"/>
      <c r="B24" s="176"/>
      <c r="C24" s="266">
        <v>212</v>
      </c>
      <c r="D24" s="224" t="s">
        <v>18</v>
      </c>
      <c r="E24" s="273" t="s">
        <v>178</v>
      </c>
      <c r="F24" s="174">
        <v>200</v>
      </c>
      <c r="G24" s="327"/>
      <c r="H24" s="308">
        <v>0.2</v>
      </c>
      <c r="I24" s="17">
        <v>0</v>
      </c>
      <c r="J24" s="44">
        <v>15.96</v>
      </c>
      <c r="K24" s="242">
        <v>65.2</v>
      </c>
      <c r="L24" s="358">
        <v>0</v>
      </c>
      <c r="M24" s="21">
        <v>0</v>
      </c>
      <c r="N24" s="22">
        <v>1.22</v>
      </c>
      <c r="O24" s="22">
        <v>0</v>
      </c>
      <c r="P24" s="51">
        <v>0</v>
      </c>
      <c r="Q24" s="21">
        <v>5.08</v>
      </c>
      <c r="R24" s="22">
        <v>6.6</v>
      </c>
      <c r="S24" s="22">
        <v>2.44</v>
      </c>
      <c r="T24" s="22">
        <v>0.42</v>
      </c>
      <c r="U24" s="22">
        <v>0.36</v>
      </c>
      <c r="V24" s="22">
        <v>0</v>
      </c>
      <c r="W24" s="22">
        <v>0</v>
      </c>
      <c r="X24" s="51">
        <v>0</v>
      </c>
    </row>
    <row r="25" spans="1:24" s="18" customFormat="1" ht="26.45" customHeight="1" x14ac:dyDescent="0.25">
      <c r="A25" s="136"/>
      <c r="B25" s="177"/>
      <c r="C25" s="130">
        <v>119</v>
      </c>
      <c r="D25" s="191" t="s">
        <v>14</v>
      </c>
      <c r="E25" s="224" t="s">
        <v>57</v>
      </c>
      <c r="F25" s="230">
        <v>20</v>
      </c>
      <c r="G25" s="167"/>
      <c r="H25" s="308">
        <v>1.4</v>
      </c>
      <c r="I25" s="17">
        <v>0.14000000000000001</v>
      </c>
      <c r="J25" s="44">
        <v>8.8000000000000007</v>
      </c>
      <c r="K25" s="329">
        <v>48</v>
      </c>
      <c r="L25" s="308">
        <v>0.02</v>
      </c>
      <c r="M25" s="19">
        <v>6.0000000000000001E-3</v>
      </c>
      <c r="N25" s="17">
        <v>0</v>
      </c>
      <c r="O25" s="17">
        <v>0</v>
      </c>
      <c r="P25" s="44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5" customHeight="1" x14ac:dyDescent="0.25">
      <c r="A26" s="136"/>
      <c r="B26" s="177"/>
      <c r="C26" s="167">
        <v>120</v>
      </c>
      <c r="D26" s="528" t="s">
        <v>15</v>
      </c>
      <c r="E26" s="192" t="s">
        <v>49</v>
      </c>
      <c r="F26" s="214">
        <v>20</v>
      </c>
      <c r="G26" s="214"/>
      <c r="H26" s="358">
        <v>1.1399999999999999</v>
      </c>
      <c r="I26" s="22">
        <v>0.22</v>
      </c>
      <c r="J26" s="23">
        <v>7.44</v>
      </c>
      <c r="K26" s="629">
        <v>36.26</v>
      </c>
      <c r="L26" s="358">
        <v>0.02</v>
      </c>
      <c r="M26" s="22">
        <v>2.4E-2</v>
      </c>
      <c r="N26" s="22">
        <v>0.08</v>
      </c>
      <c r="O26" s="22">
        <v>0</v>
      </c>
      <c r="P26" s="23">
        <v>0</v>
      </c>
      <c r="Q26" s="358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1">
        <v>1.2E-2</v>
      </c>
    </row>
    <row r="27" spans="1:24" s="38" customFormat="1" ht="26.45" customHeight="1" x14ac:dyDescent="0.25">
      <c r="A27" s="135"/>
      <c r="B27" s="156"/>
      <c r="C27" s="741"/>
      <c r="D27" s="778"/>
      <c r="E27" s="591" t="s">
        <v>21</v>
      </c>
      <c r="F27" s="600">
        <f t="shared" ref="F27:X27" si="2">F19+F20+F21+F23+F24+F25+F26</f>
        <v>840</v>
      </c>
      <c r="G27" s="790">
        <f t="shared" si="2"/>
        <v>0</v>
      </c>
      <c r="H27" s="592">
        <f t="shared" si="2"/>
        <v>30.299999999999997</v>
      </c>
      <c r="I27" s="593">
        <f t="shared" si="2"/>
        <v>27.18</v>
      </c>
      <c r="J27" s="683">
        <f t="shared" si="2"/>
        <v>106.55999999999999</v>
      </c>
      <c r="K27" s="679">
        <f t="shared" si="2"/>
        <v>799.11</v>
      </c>
      <c r="L27" s="592">
        <f t="shared" si="2"/>
        <v>0.43000000000000005</v>
      </c>
      <c r="M27" s="593">
        <f t="shared" si="2"/>
        <v>0.36000000000000004</v>
      </c>
      <c r="N27" s="593">
        <f t="shared" si="2"/>
        <v>42.68</v>
      </c>
      <c r="O27" s="593">
        <f t="shared" si="2"/>
        <v>30.027000000000001</v>
      </c>
      <c r="P27" s="683">
        <f t="shared" si="2"/>
        <v>0.53</v>
      </c>
      <c r="Q27" s="592">
        <f t="shared" si="2"/>
        <v>158.90000000000003</v>
      </c>
      <c r="R27" s="593">
        <f t="shared" si="2"/>
        <v>385.69000000000005</v>
      </c>
      <c r="S27" s="593">
        <f t="shared" si="2"/>
        <v>100.2</v>
      </c>
      <c r="T27" s="593">
        <f t="shared" si="2"/>
        <v>8.7900000000000009</v>
      </c>
      <c r="U27" s="593">
        <f t="shared" si="2"/>
        <v>1247.6199999999997</v>
      </c>
      <c r="V27" s="593">
        <f t="shared" si="2"/>
        <v>9.6000000000000009E-3</v>
      </c>
      <c r="W27" s="593">
        <f t="shared" si="2"/>
        <v>5.4999999999999997E-3</v>
      </c>
      <c r="X27" s="594">
        <f t="shared" si="2"/>
        <v>0.14700000000000002</v>
      </c>
    </row>
    <row r="28" spans="1:24" s="38" customFormat="1" ht="26.45" customHeight="1" x14ac:dyDescent="0.25">
      <c r="A28" s="135"/>
      <c r="B28" s="780"/>
      <c r="C28" s="781"/>
      <c r="D28" s="782"/>
      <c r="E28" s="783" t="s">
        <v>21</v>
      </c>
      <c r="F28" s="681">
        <f t="shared" ref="F28:X28" si="3">F19+F20+F22+F23+F24+F25+F26</f>
        <v>845</v>
      </c>
      <c r="G28" s="680">
        <f t="shared" si="3"/>
        <v>0</v>
      </c>
      <c r="H28" s="640">
        <f t="shared" si="3"/>
        <v>39.93</v>
      </c>
      <c r="I28" s="637">
        <f t="shared" si="3"/>
        <v>29.099999999999998</v>
      </c>
      <c r="J28" s="644">
        <f t="shared" si="3"/>
        <v>99.100000000000009</v>
      </c>
      <c r="K28" s="384">
        <f t="shared" si="3"/>
        <v>823.90000000000009</v>
      </c>
      <c r="L28" s="640">
        <f t="shared" si="3"/>
        <v>0.41000000000000003</v>
      </c>
      <c r="M28" s="637">
        <f t="shared" si="3"/>
        <v>0.30000000000000004</v>
      </c>
      <c r="N28" s="637">
        <f t="shared" si="3"/>
        <v>33.11</v>
      </c>
      <c r="O28" s="637">
        <f t="shared" si="3"/>
        <v>62.11</v>
      </c>
      <c r="P28" s="644">
        <f t="shared" si="3"/>
        <v>0.16999999999999998</v>
      </c>
      <c r="Q28" s="640">
        <f t="shared" si="3"/>
        <v>111.42999999999999</v>
      </c>
      <c r="R28" s="637">
        <f t="shared" si="3"/>
        <v>422.13000000000005</v>
      </c>
      <c r="S28" s="637">
        <f t="shared" si="3"/>
        <v>103.44000000000001</v>
      </c>
      <c r="T28" s="637">
        <f t="shared" si="3"/>
        <v>9.2500000000000018</v>
      </c>
      <c r="U28" s="637">
        <f t="shared" si="3"/>
        <v>1199.7599999999998</v>
      </c>
      <c r="V28" s="637">
        <f t="shared" si="3"/>
        <v>1.1600000000000001E-2</v>
      </c>
      <c r="W28" s="637">
        <f t="shared" si="3"/>
        <v>5.4999999999999997E-3</v>
      </c>
      <c r="X28" s="641">
        <f t="shared" si="3"/>
        <v>0.13700000000000001</v>
      </c>
    </row>
    <row r="29" spans="1:24" s="38" customFormat="1" ht="26.45" customHeight="1" x14ac:dyDescent="0.25">
      <c r="A29" s="135"/>
      <c r="B29" s="779"/>
      <c r="C29" s="741"/>
      <c r="D29" s="778"/>
      <c r="E29" s="661" t="s">
        <v>22</v>
      </c>
      <c r="F29" s="600"/>
      <c r="G29" s="741"/>
      <c r="H29" s="253"/>
      <c r="I29" s="24"/>
      <c r="J29" s="140"/>
      <c r="K29" s="794">
        <f>K27/23.5</f>
        <v>34.004680851063831</v>
      </c>
      <c r="L29" s="253"/>
      <c r="M29" s="24"/>
      <c r="N29" s="24"/>
      <c r="O29" s="24"/>
      <c r="P29" s="140"/>
      <c r="Q29" s="253"/>
      <c r="R29" s="24"/>
      <c r="S29" s="24"/>
      <c r="T29" s="24"/>
      <c r="U29" s="24"/>
      <c r="V29" s="24"/>
      <c r="W29" s="24"/>
      <c r="X29" s="73"/>
    </row>
    <row r="30" spans="1:24" s="38" customFormat="1" ht="26.45" customHeight="1" thickBot="1" x14ac:dyDescent="0.3">
      <c r="A30" s="187"/>
      <c r="B30" s="158"/>
      <c r="C30" s="784"/>
      <c r="D30" s="785"/>
      <c r="E30" s="602" t="s">
        <v>22</v>
      </c>
      <c r="F30" s="212"/>
      <c r="G30" s="786"/>
      <c r="H30" s="604"/>
      <c r="I30" s="605"/>
      <c r="J30" s="684"/>
      <c r="K30" s="795">
        <f>K28/23.5</f>
        <v>35.05957446808511</v>
      </c>
      <c r="L30" s="604"/>
      <c r="M30" s="605"/>
      <c r="N30" s="605"/>
      <c r="O30" s="605"/>
      <c r="P30" s="684"/>
      <c r="Q30" s="604"/>
      <c r="R30" s="605"/>
      <c r="S30" s="605"/>
      <c r="T30" s="605"/>
      <c r="U30" s="605"/>
      <c r="V30" s="605"/>
      <c r="W30" s="605"/>
      <c r="X30" s="606"/>
    </row>
    <row r="31" spans="1:24" x14ac:dyDescent="0.25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.75" x14ac:dyDescent="0.25">
      <c r="A32" s="68" t="s">
        <v>65</v>
      </c>
      <c r="B32" s="143"/>
      <c r="C32" s="69"/>
      <c r="D32" s="57"/>
      <c r="E32" s="27"/>
      <c r="F32" s="28"/>
      <c r="G32" s="11"/>
      <c r="H32" s="9"/>
      <c r="I32" s="11"/>
      <c r="J32" s="11"/>
    </row>
    <row r="33" spans="1:10" ht="18.75" x14ac:dyDescent="0.25">
      <c r="A33" s="65" t="s">
        <v>66</v>
      </c>
      <c r="B33" s="144"/>
      <c r="C33" s="66"/>
      <c r="D33" s="67"/>
      <c r="E33" s="27"/>
      <c r="F33" s="28"/>
      <c r="G33" s="11"/>
      <c r="H33" s="11"/>
      <c r="I33" s="11"/>
      <c r="J33" s="11"/>
    </row>
    <row r="34" spans="1:10" ht="18.75" x14ac:dyDescent="0.25">
      <c r="D34" s="11"/>
      <c r="E34" s="27"/>
      <c r="F34" s="28"/>
      <c r="G34" s="11"/>
      <c r="H34" s="11"/>
      <c r="I34" s="11"/>
      <c r="J34" s="11"/>
    </row>
    <row r="35" spans="1:10" ht="18.75" x14ac:dyDescent="0.25">
      <c r="D35" s="11"/>
      <c r="E35" s="27"/>
      <c r="F35" s="28"/>
      <c r="G35" s="11"/>
      <c r="H35" s="11"/>
      <c r="I35" s="11"/>
      <c r="J35" s="11"/>
    </row>
    <row r="37" spans="1:10" ht="18.75" x14ac:dyDescent="0.25">
      <c r="D37" s="11"/>
      <c r="E37" s="27"/>
      <c r="F37" s="28"/>
      <c r="G37" s="11"/>
      <c r="H37" s="11"/>
      <c r="I37" s="11"/>
      <c r="J37" s="11"/>
    </row>
    <row r="38" spans="1:10" x14ac:dyDescent="0.25">
      <c r="D38" s="11"/>
      <c r="E38" s="11"/>
      <c r="F38" s="11"/>
      <c r="G38" s="11"/>
      <c r="H38" s="11"/>
      <c r="I38" s="11"/>
      <c r="J38" s="11"/>
    </row>
    <row r="39" spans="1:10" x14ac:dyDescent="0.25">
      <c r="D39" s="11"/>
      <c r="E39" s="11"/>
      <c r="F39" s="11"/>
      <c r="G39" s="11"/>
      <c r="H39" s="11"/>
      <c r="I39" s="11"/>
      <c r="J39" s="11"/>
    </row>
    <row r="40" spans="1:10" x14ac:dyDescent="0.25">
      <c r="D40" s="11"/>
      <c r="E40" s="11"/>
      <c r="F40" s="11"/>
      <c r="G40" s="11"/>
      <c r="H40" s="11"/>
      <c r="I40" s="11"/>
      <c r="J40" s="11"/>
    </row>
    <row r="41" spans="1:10" x14ac:dyDescent="0.25">
      <c r="D41" s="11"/>
      <c r="E41" s="11"/>
      <c r="F41" s="11"/>
      <c r="G41" s="11"/>
      <c r="H41" s="11"/>
      <c r="I41" s="11"/>
      <c r="J41" s="11"/>
    </row>
    <row r="42" spans="1:10" x14ac:dyDescent="0.25">
      <c r="D42" s="11"/>
      <c r="E42" s="11"/>
      <c r="F42" s="11"/>
      <c r="G42" s="11"/>
      <c r="H42" s="11"/>
      <c r="I42" s="11"/>
      <c r="J42" s="11"/>
    </row>
    <row r="43" spans="1:10" x14ac:dyDescent="0.25">
      <c r="D43" s="11"/>
      <c r="E43" s="11"/>
      <c r="F43" s="11"/>
      <c r="G43" s="11"/>
      <c r="H43" s="11"/>
      <c r="I43" s="11"/>
      <c r="J43" s="11"/>
    </row>
    <row r="44" spans="1:10" x14ac:dyDescent="0.25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topLeftCell="A4" zoomScale="60" zoomScaleNormal="60" workbookViewId="0">
      <selection activeCell="C16" sqref="C16:X16"/>
    </sheetView>
  </sheetViews>
  <sheetFormatPr defaultRowHeight="15" x14ac:dyDescent="0.25"/>
  <cols>
    <col min="1" max="2" width="16.85546875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619" t="s">
        <v>40</v>
      </c>
      <c r="D4" s="131"/>
      <c r="E4" s="202"/>
      <c r="F4" s="132"/>
      <c r="G4" s="132"/>
      <c r="H4" s="85" t="s">
        <v>23</v>
      </c>
      <c r="I4" s="85"/>
      <c r="J4" s="85"/>
      <c r="K4" s="240" t="s">
        <v>24</v>
      </c>
      <c r="L4" s="991" t="s">
        <v>25</v>
      </c>
      <c r="M4" s="992"/>
      <c r="N4" s="992"/>
      <c r="O4" s="992"/>
      <c r="P4" s="993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28.5" customHeight="1" thickBot="1" x14ac:dyDescent="0.3">
      <c r="A5" s="183" t="s">
        <v>0</v>
      </c>
      <c r="B5" s="183"/>
      <c r="C5" s="133" t="s">
        <v>41</v>
      </c>
      <c r="D5" s="281" t="s">
        <v>42</v>
      </c>
      <c r="E5" s="133" t="s">
        <v>39</v>
      </c>
      <c r="F5" s="133" t="s">
        <v>27</v>
      </c>
      <c r="G5" s="133" t="s">
        <v>38</v>
      </c>
      <c r="H5" s="90" t="s">
        <v>28</v>
      </c>
      <c r="I5" s="91" t="s">
        <v>29</v>
      </c>
      <c r="J5" s="236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26.45" customHeight="1" x14ac:dyDescent="0.25">
      <c r="A6" s="134" t="s">
        <v>6</v>
      </c>
      <c r="B6" s="134"/>
      <c r="C6" s="179">
        <v>24</v>
      </c>
      <c r="D6" s="966" t="s">
        <v>8</v>
      </c>
      <c r="E6" s="355" t="s">
        <v>110</v>
      </c>
      <c r="F6" s="179">
        <v>150</v>
      </c>
      <c r="G6" s="320"/>
      <c r="H6" s="346">
        <v>0.6</v>
      </c>
      <c r="I6" s="41">
        <v>0</v>
      </c>
      <c r="J6" s="42">
        <v>16.95</v>
      </c>
      <c r="K6" s="771">
        <v>69</v>
      </c>
      <c r="L6" s="346">
        <v>0.01</v>
      </c>
      <c r="M6" s="41">
        <v>0.03</v>
      </c>
      <c r="N6" s="41">
        <v>19.5</v>
      </c>
      <c r="O6" s="41">
        <v>0</v>
      </c>
      <c r="P6" s="47">
        <v>0</v>
      </c>
      <c r="Q6" s="346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38" customFormat="1" ht="39.75" customHeight="1" x14ac:dyDescent="0.25">
      <c r="A7" s="184"/>
      <c r="B7" s="184"/>
      <c r="C7" s="175">
        <v>248</v>
      </c>
      <c r="D7" s="259" t="s">
        <v>61</v>
      </c>
      <c r="E7" s="201" t="s">
        <v>121</v>
      </c>
      <c r="F7" s="175">
        <v>150</v>
      </c>
      <c r="G7" s="258"/>
      <c r="H7" s="21">
        <v>22.38</v>
      </c>
      <c r="I7" s="22">
        <v>11.74</v>
      </c>
      <c r="J7" s="23">
        <v>32.58</v>
      </c>
      <c r="K7" s="245">
        <v>327.27999999999997</v>
      </c>
      <c r="L7" s="358">
        <v>0.09</v>
      </c>
      <c r="M7" s="21">
        <v>0.33</v>
      </c>
      <c r="N7" s="22">
        <v>1.45</v>
      </c>
      <c r="O7" s="22">
        <v>60</v>
      </c>
      <c r="P7" s="51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1">
        <v>0.03</v>
      </c>
    </row>
    <row r="8" spans="1:24" s="38" customFormat="1" ht="26.45" customHeight="1" x14ac:dyDescent="0.25">
      <c r="A8" s="184"/>
      <c r="B8" s="184"/>
      <c r="C8" s="175">
        <v>116</v>
      </c>
      <c r="D8" s="259" t="s">
        <v>62</v>
      </c>
      <c r="E8" s="170" t="s">
        <v>87</v>
      </c>
      <c r="F8" s="175">
        <v>200</v>
      </c>
      <c r="G8" s="258"/>
      <c r="H8" s="19">
        <v>3.2</v>
      </c>
      <c r="I8" s="17">
        <v>3.2</v>
      </c>
      <c r="J8" s="20">
        <v>14.6</v>
      </c>
      <c r="K8" s="242">
        <v>100.8</v>
      </c>
      <c r="L8" s="308">
        <v>6.5</v>
      </c>
      <c r="M8" s="19">
        <v>0.32</v>
      </c>
      <c r="N8" s="17">
        <v>1.08</v>
      </c>
      <c r="O8" s="17">
        <v>40</v>
      </c>
      <c r="P8" s="44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4">
        <v>0.04</v>
      </c>
    </row>
    <row r="9" spans="1:24" s="38" customFormat="1" ht="26.45" customHeight="1" x14ac:dyDescent="0.25">
      <c r="A9" s="184"/>
      <c r="B9" s="184"/>
      <c r="C9" s="894">
        <v>119</v>
      </c>
      <c r="D9" s="224" t="s">
        <v>14</v>
      </c>
      <c r="E9" s="191" t="s">
        <v>57</v>
      </c>
      <c r="F9" s="442">
        <v>20</v>
      </c>
      <c r="G9" s="174"/>
      <c r="H9" s="308">
        <v>1.4</v>
      </c>
      <c r="I9" s="17">
        <v>0.14000000000000001</v>
      </c>
      <c r="J9" s="44">
        <v>8.8000000000000007</v>
      </c>
      <c r="K9" s="956">
        <v>48</v>
      </c>
      <c r="L9" s="308">
        <v>0.02</v>
      </c>
      <c r="M9" s="17">
        <v>6.0000000000000001E-3</v>
      </c>
      <c r="N9" s="17">
        <v>0</v>
      </c>
      <c r="O9" s="17">
        <v>0</v>
      </c>
      <c r="P9" s="20">
        <v>0</v>
      </c>
      <c r="Q9" s="308">
        <v>7.4</v>
      </c>
      <c r="R9" s="17">
        <v>43.6</v>
      </c>
      <c r="S9" s="17">
        <v>13</v>
      </c>
      <c r="T9" s="17">
        <v>0.56000000000000005</v>
      </c>
      <c r="U9" s="17">
        <v>18.600000000000001</v>
      </c>
      <c r="V9" s="17">
        <v>5.9999999999999995E-4</v>
      </c>
      <c r="W9" s="17">
        <v>1E-3</v>
      </c>
      <c r="X9" s="44">
        <v>0</v>
      </c>
    </row>
    <row r="10" spans="1:24" s="38" customFormat="1" ht="30" customHeight="1" x14ac:dyDescent="0.25">
      <c r="A10" s="184"/>
      <c r="B10" s="184"/>
      <c r="C10" s="174">
        <v>120</v>
      </c>
      <c r="D10" s="224" t="s">
        <v>15</v>
      </c>
      <c r="E10" s="192" t="s">
        <v>49</v>
      </c>
      <c r="F10" s="174">
        <v>20</v>
      </c>
      <c r="G10" s="174"/>
      <c r="H10" s="1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1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5" customHeight="1" x14ac:dyDescent="0.25">
      <c r="A11" s="184"/>
      <c r="B11" s="184"/>
      <c r="C11" s="266"/>
      <c r="D11" s="260"/>
      <c r="E11" s="199" t="s">
        <v>21</v>
      </c>
      <c r="F11" s="349">
        <v>540</v>
      </c>
      <c r="G11" s="284"/>
      <c r="H11" s="21">
        <v>28.76</v>
      </c>
      <c r="I11" s="22">
        <v>15.290000000000003</v>
      </c>
      <c r="J11" s="23">
        <v>81.399999999999991</v>
      </c>
      <c r="K11" s="282">
        <v>583.78</v>
      </c>
      <c r="L11" s="358">
        <v>6.6599999999999993</v>
      </c>
      <c r="M11" s="22">
        <v>0.71099999999999997</v>
      </c>
      <c r="N11" s="22">
        <v>22.11</v>
      </c>
      <c r="O11" s="22">
        <v>100</v>
      </c>
      <c r="P11" s="51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1">
        <v>9.6999999999999989E-2</v>
      </c>
    </row>
    <row r="12" spans="1:24" s="38" customFormat="1" ht="26.45" customHeight="1" thickBot="1" x14ac:dyDescent="0.3">
      <c r="A12" s="184"/>
      <c r="B12" s="184"/>
      <c r="C12" s="178"/>
      <c r="D12" s="278"/>
      <c r="E12" s="200" t="s">
        <v>22</v>
      </c>
      <c r="F12" s="178"/>
      <c r="G12" s="173"/>
      <c r="H12" s="699"/>
      <c r="I12" s="345"/>
      <c r="J12" s="686"/>
      <c r="K12" s="283">
        <v>24.841702127659573</v>
      </c>
      <c r="L12" s="344"/>
      <c r="M12" s="699"/>
      <c r="N12" s="345"/>
      <c r="O12" s="345"/>
      <c r="P12" s="687"/>
      <c r="Q12" s="699"/>
      <c r="R12" s="345"/>
      <c r="S12" s="345"/>
      <c r="T12" s="345"/>
      <c r="U12" s="345"/>
      <c r="V12" s="345"/>
      <c r="W12" s="345"/>
      <c r="X12" s="687"/>
    </row>
    <row r="13" spans="1:24" s="18" customFormat="1" ht="26.45" customHeight="1" x14ac:dyDescent="0.25">
      <c r="A13" s="186" t="s">
        <v>7</v>
      </c>
      <c r="B13" s="186"/>
      <c r="C13" s="179">
        <v>133</v>
      </c>
      <c r="D13" s="533" t="s">
        <v>20</v>
      </c>
      <c r="E13" s="320" t="s">
        <v>130</v>
      </c>
      <c r="F13" s="787">
        <v>60</v>
      </c>
      <c r="G13" s="793"/>
      <c r="H13" s="346">
        <v>1.32</v>
      </c>
      <c r="I13" s="41">
        <v>0.24</v>
      </c>
      <c r="J13" s="42">
        <v>8.82</v>
      </c>
      <c r="K13" s="426">
        <v>40.799999999999997</v>
      </c>
      <c r="L13" s="374">
        <v>0</v>
      </c>
      <c r="M13" s="113">
        <v>0.03</v>
      </c>
      <c r="N13" s="113">
        <v>2.88</v>
      </c>
      <c r="O13" s="113">
        <v>1.2</v>
      </c>
      <c r="P13" s="114">
        <v>0</v>
      </c>
      <c r="Q13" s="374">
        <v>3</v>
      </c>
      <c r="R13" s="113">
        <v>30</v>
      </c>
      <c r="S13" s="113">
        <v>0</v>
      </c>
      <c r="T13" s="113">
        <v>0.24</v>
      </c>
      <c r="U13" s="113">
        <v>81.599999999999994</v>
      </c>
      <c r="V13" s="113">
        <v>0</v>
      </c>
      <c r="W13" s="113">
        <v>2.9999999999999997E-4</v>
      </c>
      <c r="X13" s="115">
        <v>1.0999999999999999E-2</v>
      </c>
    </row>
    <row r="14" spans="1:24" s="18" customFormat="1" ht="26.45" customHeight="1" x14ac:dyDescent="0.25">
      <c r="A14" s="134"/>
      <c r="B14" s="134"/>
      <c r="C14" s="128">
        <v>35</v>
      </c>
      <c r="D14" s="323" t="s">
        <v>9</v>
      </c>
      <c r="E14" s="306" t="s">
        <v>68</v>
      </c>
      <c r="F14" s="233">
        <v>200</v>
      </c>
      <c r="G14" s="128"/>
      <c r="H14" s="309">
        <v>4.8</v>
      </c>
      <c r="I14" s="13">
        <v>7.6</v>
      </c>
      <c r="J14" s="48">
        <v>9</v>
      </c>
      <c r="K14" s="130">
        <v>123.6</v>
      </c>
      <c r="L14" s="309">
        <v>0.04</v>
      </c>
      <c r="M14" s="99">
        <v>0.1</v>
      </c>
      <c r="N14" s="13">
        <v>1.92</v>
      </c>
      <c r="O14" s="13">
        <v>167.8</v>
      </c>
      <c r="P14" s="25">
        <v>0</v>
      </c>
      <c r="Q14" s="309">
        <v>32.18</v>
      </c>
      <c r="R14" s="13">
        <v>49.14</v>
      </c>
      <c r="S14" s="13">
        <v>14.76</v>
      </c>
      <c r="T14" s="13">
        <v>0.64</v>
      </c>
      <c r="U14" s="13">
        <v>547.4</v>
      </c>
      <c r="V14" s="13">
        <v>6.0000000000000001E-3</v>
      </c>
      <c r="W14" s="13">
        <v>0</v>
      </c>
      <c r="X14" s="48">
        <v>6.4000000000000001E-2</v>
      </c>
    </row>
    <row r="15" spans="1:24" s="38" customFormat="1" ht="35.25" customHeight="1" x14ac:dyDescent="0.25">
      <c r="A15" s="135"/>
      <c r="B15" s="135"/>
      <c r="C15" s="232">
        <v>148</v>
      </c>
      <c r="D15" s="833" t="s">
        <v>10</v>
      </c>
      <c r="E15" s="585" t="s">
        <v>103</v>
      </c>
      <c r="F15" s="457">
        <v>90</v>
      </c>
      <c r="G15" s="211"/>
      <c r="H15" s="578">
        <v>19.71</v>
      </c>
      <c r="I15" s="102">
        <v>15.75</v>
      </c>
      <c r="J15" s="579">
        <v>6.21</v>
      </c>
      <c r="K15" s="773">
        <v>245.34</v>
      </c>
      <c r="L15" s="578">
        <v>0.03</v>
      </c>
      <c r="M15" s="102">
        <v>0.11</v>
      </c>
      <c r="N15" s="102">
        <v>2.4</v>
      </c>
      <c r="O15" s="102">
        <v>173.7</v>
      </c>
      <c r="P15" s="665">
        <v>0.21</v>
      </c>
      <c r="Q15" s="578">
        <v>27.88</v>
      </c>
      <c r="R15" s="102">
        <v>104.45</v>
      </c>
      <c r="S15" s="102">
        <v>17.88</v>
      </c>
      <c r="T15" s="102">
        <v>0.49</v>
      </c>
      <c r="U15" s="102">
        <v>88.47</v>
      </c>
      <c r="V15" s="102">
        <v>0.11</v>
      </c>
      <c r="W15" s="102">
        <v>8.9999999999999998E-4</v>
      </c>
      <c r="X15" s="579">
        <v>0.51</v>
      </c>
    </row>
    <row r="16" spans="1:24" s="38" customFormat="1" ht="26.45" customHeight="1" x14ac:dyDescent="0.25">
      <c r="A16" s="135"/>
      <c r="B16" s="797" t="s">
        <v>73</v>
      </c>
      <c r="C16" s="232">
        <v>520</v>
      </c>
      <c r="D16" s="222" t="s">
        <v>63</v>
      </c>
      <c r="E16" s="752" t="s">
        <v>89</v>
      </c>
      <c r="F16" s="231">
        <v>150</v>
      </c>
      <c r="G16" s="788"/>
      <c r="H16" s="802">
        <v>3.3</v>
      </c>
      <c r="I16" s="753">
        <v>7.8</v>
      </c>
      <c r="J16" s="803">
        <v>22.35</v>
      </c>
      <c r="K16" s="804">
        <v>173.1</v>
      </c>
      <c r="L16" s="415">
        <v>0.14000000000000001</v>
      </c>
      <c r="M16" s="71">
        <v>0.12</v>
      </c>
      <c r="N16" s="71">
        <v>18.149999999999999</v>
      </c>
      <c r="O16" s="71">
        <v>21.6</v>
      </c>
      <c r="P16" s="141">
        <v>0.1</v>
      </c>
      <c r="Q16" s="415">
        <v>36.36</v>
      </c>
      <c r="R16" s="71">
        <v>85.5</v>
      </c>
      <c r="S16" s="71">
        <v>27.8</v>
      </c>
      <c r="T16" s="71">
        <v>1.1399999999999999</v>
      </c>
      <c r="U16" s="71">
        <v>701.4</v>
      </c>
      <c r="V16" s="71">
        <v>8.0000000000000002E-3</v>
      </c>
      <c r="W16" s="71">
        <v>2E-3</v>
      </c>
      <c r="X16" s="72">
        <v>4.2000000000000003E-2</v>
      </c>
    </row>
    <row r="17" spans="1:24" s="38" customFormat="1" ht="26.45" customHeight="1" x14ac:dyDescent="0.25">
      <c r="A17" s="135"/>
      <c r="B17" s="796" t="s">
        <v>75</v>
      </c>
      <c r="C17" s="231">
        <v>51</v>
      </c>
      <c r="D17" s="203" t="s">
        <v>63</v>
      </c>
      <c r="E17" s="713" t="s">
        <v>138</v>
      </c>
      <c r="F17" s="714">
        <v>150</v>
      </c>
      <c r="G17" s="231"/>
      <c r="H17" s="59">
        <v>3.3</v>
      </c>
      <c r="I17" s="60">
        <v>3.9</v>
      </c>
      <c r="J17" s="61">
        <v>25.65</v>
      </c>
      <c r="K17" s="317">
        <v>151.35</v>
      </c>
      <c r="L17" s="318">
        <v>0.15</v>
      </c>
      <c r="M17" s="59">
        <v>0.09</v>
      </c>
      <c r="N17" s="60">
        <v>21</v>
      </c>
      <c r="O17" s="60">
        <v>0</v>
      </c>
      <c r="P17" s="96">
        <v>0</v>
      </c>
      <c r="Q17" s="318">
        <v>14.01</v>
      </c>
      <c r="R17" s="60">
        <v>78.63</v>
      </c>
      <c r="S17" s="60">
        <v>29.37</v>
      </c>
      <c r="T17" s="60">
        <v>1.32</v>
      </c>
      <c r="U17" s="60">
        <v>809.4</v>
      </c>
      <c r="V17" s="60">
        <v>8.0000000000000002E-3</v>
      </c>
      <c r="W17" s="60">
        <v>5.9999999999999995E-4</v>
      </c>
      <c r="X17" s="96">
        <v>4.4999999999999998E-2</v>
      </c>
    </row>
    <row r="18" spans="1:24" s="18" customFormat="1" ht="33.75" customHeight="1" x14ac:dyDescent="0.25">
      <c r="A18" s="136"/>
      <c r="B18" s="136"/>
      <c r="C18" s="896">
        <v>107</v>
      </c>
      <c r="D18" s="338" t="s">
        <v>18</v>
      </c>
      <c r="E18" s="410" t="s">
        <v>168</v>
      </c>
      <c r="F18" s="367">
        <v>200</v>
      </c>
      <c r="G18" s="176"/>
      <c r="H18" s="308">
        <v>0.8</v>
      </c>
      <c r="I18" s="17">
        <v>0.2</v>
      </c>
      <c r="J18" s="44">
        <v>23.2</v>
      </c>
      <c r="K18" s="956">
        <v>94.4</v>
      </c>
      <c r="L18" s="308">
        <v>0.02</v>
      </c>
      <c r="M18" s="17"/>
      <c r="N18" s="17">
        <v>4</v>
      </c>
      <c r="O18" s="17">
        <v>0</v>
      </c>
      <c r="P18" s="20"/>
      <c r="Q18" s="308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4"/>
    </row>
    <row r="19" spans="1:24" s="18" customFormat="1" ht="26.45" customHeight="1" x14ac:dyDescent="0.25">
      <c r="A19" s="136"/>
      <c r="B19" s="136"/>
      <c r="C19" s="177">
        <v>119</v>
      </c>
      <c r="D19" s="224" t="s">
        <v>14</v>
      </c>
      <c r="E19" s="192" t="s">
        <v>57</v>
      </c>
      <c r="F19" s="174">
        <v>45</v>
      </c>
      <c r="G19" s="801"/>
      <c r="H19" s="308">
        <v>3.19</v>
      </c>
      <c r="I19" s="17">
        <v>0.31</v>
      </c>
      <c r="J19" s="44">
        <v>19.89</v>
      </c>
      <c r="K19" s="329">
        <v>108</v>
      </c>
      <c r="L19" s="308">
        <v>0.05</v>
      </c>
      <c r="M19" s="17">
        <v>0.02</v>
      </c>
      <c r="N19" s="17">
        <v>0</v>
      </c>
      <c r="O19" s="17">
        <v>0</v>
      </c>
      <c r="P19" s="20">
        <v>0</v>
      </c>
      <c r="Q19" s="308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8">
        <v>0</v>
      </c>
    </row>
    <row r="20" spans="1:24" s="18" customFormat="1" ht="26.45" customHeight="1" x14ac:dyDescent="0.25">
      <c r="A20" s="136"/>
      <c r="B20" s="136"/>
      <c r="C20" s="174">
        <v>120</v>
      </c>
      <c r="D20" s="224" t="s">
        <v>15</v>
      </c>
      <c r="E20" s="192" t="s">
        <v>49</v>
      </c>
      <c r="F20" s="174">
        <v>25</v>
      </c>
      <c r="G20" s="801"/>
      <c r="H20" s="308">
        <v>1.42</v>
      </c>
      <c r="I20" s="17">
        <v>0.27</v>
      </c>
      <c r="J20" s="44">
        <v>9.3000000000000007</v>
      </c>
      <c r="K20" s="329">
        <v>45.32</v>
      </c>
      <c r="L20" s="358">
        <v>0.02</v>
      </c>
      <c r="M20" s="22">
        <v>0.03</v>
      </c>
      <c r="N20" s="22">
        <v>0.1</v>
      </c>
      <c r="O20" s="22">
        <v>0</v>
      </c>
      <c r="P20" s="23">
        <v>0</v>
      </c>
      <c r="Q20" s="358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5" customHeight="1" x14ac:dyDescent="0.25">
      <c r="A21" s="135"/>
      <c r="B21" s="797" t="s">
        <v>73</v>
      </c>
      <c r="C21" s="301"/>
      <c r="D21" s="559"/>
      <c r="E21" s="591" t="s">
        <v>21</v>
      </c>
      <c r="F21" s="599">
        <f>F13+F14+F15+F16+F18+F19+F20</f>
        <v>770</v>
      </c>
      <c r="G21" s="790"/>
      <c r="H21" s="592">
        <f t="shared" ref="H21:X21" si="0">H13+H14+H15+H16+H18+H19+H20</f>
        <v>34.540000000000006</v>
      </c>
      <c r="I21" s="593">
        <f t="shared" si="0"/>
        <v>32.17</v>
      </c>
      <c r="J21" s="594">
        <f t="shared" si="0"/>
        <v>98.77</v>
      </c>
      <c r="K21" s="600">
        <f t="shared" si="0"/>
        <v>830.56000000000006</v>
      </c>
      <c r="L21" s="592">
        <f t="shared" si="0"/>
        <v>0.30000000000000004</v>
      </c>
      <c r="M21" s="593">
        <f t="shared" si="0"/>
        <v>0.41000000000000003</v>
      </c>
      <c r="N21" s="593">
        <f t="shared" si="0"/>
        <v>29.45</v>
      </c>
      <c r="O21" s="593">
        <f t="shared" si="0"/>
        <v>364.3</v>
      </c>
      <c r="P21" s="683">
        <f t="shared" si="0"/>
        <v>0.31</v>
      </c>
      <c r="Q21" s="592">
        <f t="shared" si="0"/>
        <v>140.57</v>
      </c>
      <c r="R21" s="593">
        <f t="shared" si="0"/>
        <v>415.19000000000005</v>
      </c>
      <c r="S21" s="593">
        <f t="shared" si="0"/>
        <v>109.94</v>
      </c>
      <c r="T21" s="593">
        <f t="shared" si="0"/>
        <v>4.74</v>
      </c>
      <c r="U21" s="593">
        <f t="shared" si="0"/>
        <v>1552.5899999999997</v>
      </c>
      <c r="V21" s="593">
        <f t="shared" si="0"/>
        <v>0.1285</v>
      </c>
      <c r="W21" s="593">
        <f t="shared" si="0"/>
        <v>8.6999999999999994E-3</v>
      </c>
      <c r="X21" s="594">
        <f t="shared" si="0"/>
        <v>0.64700000000000002</v>
      </c>
    </row>
    <row r="22" spans="1:24" s="38" customFormat="1" ht="26.45" customHeight="1" x14ac:dyDescent="0.25">
      <c r="A22" s="135"/>
      <c r="B22" s="796" t="s">
        <v>75</v>
      </c>
      <c r="C22" s="302"/>
      <c r="D22" s="558"/>
      <c r="E22" s="783" t="s">
        <v>21</v>
      </c>
      <c r="F22" s="382">
        <f>F13+F14+F15+F17+F18+F19+F20</f>
        <v>770</v>
      </c>
      <c r="G22" s="680"/>
      <c r="H22" s="640">
        <f t="shared" ref="H22:X22" si="1">H13+H14+H15+H17+H18+H19+H20</f>
        <v>34.540000000000006</v>
      </c>
      <c r="I22" s="637">
        <f t="shared" si="1"/>
        <v>28.269999999999996</v>
      </c>
      <c r="J22" s="641">
        <f t="shared" si="1"/>
        <v>102.07</v>
      </c>
      <c r="K22" s="681">
        <f t="shared" si="1"/>
        <v>808.81000000000006</v>
      </c>
      <c r="L22" s="640">
        <f t="shared" si="1"/>
        <v>0.31</v>
      </c>
      <c r="M22" s="637">
        <f t="shared" si="1"/>
        <v>0.38</v>
      </c>
      <c r="N22" s="637">
        <f t="shared" si="1"/>
        <v>32.300000000000004</v>
      </c>
      <c r="O22" s="637">
        <f t="shared" si="1"/>
        <v>342.7</v>
      </c>
      <c r="P22" s="644">
        <f t="shared" si="1"/>
        <v>0.21</v>
      </c>
      <c r="Q22" s="640">
        <f t="shared" si="1"/>
        <v>118.22</v>
      </c>
      <c r="R22" s="637">
        <f t="shared" si="1"/>
        <v>408.32000000000005</v>
      </c>
      <c r="S22" s="637">
        <f t="shared" si="1"/>
        <v>111.51</v>
      </c>
      <c r="T22" s="637">
        <f t="shared" si="1"/>
        <v>4.9200000000000008</v>
      </c>
      <c r="U22" s="637">
        <f t="shared" si="1"/>
        <v>1660.5899999999997</v>
      </c>
      <c r="V22" s="637">
        <f t="shared" si="1"/>
        <v>0.1285</v>
      </c>
      <c r="W22" s="637">
        <f t="shared" si="1"/>
        <v>7.3000000000000009E-3</v>
      </c>
      <c r="X22" s="641">
        <f t="shared" si="1"/>
        <v>0.65</v>
      </c>
    </row>
    <row r="23" spans="1:24" s="38" customFormat="1" ht="26.45" customHeight="1" x14ac:dyDescent="0.25">
      <c r="A23" s="135"/>
      <c r="B23" s="797" t="s">
        <v>73</v>
      </c>
      <c r="C23" s="301"/>
      <c r="D23" s="559"/>
      <c r="E23" s="661" t="s">
        <v>22</v>
      </c>
      <c r="F23" s="599"/>
      <c r="G23" s="741"/>
      <c r="H23" s="253"/>
      <c r="I23" s="24"/>
      <c r="J23" s="73"/>
      <c r="K23" s="805">
        <f>K21/23.5</f>
        <v>35.342978723404258</v>
      </c>
      <c r="L23" s="253"/>
      <c r="M23" s="24"/>
      <c r="N23" s="24"/>
      <c r="O23" s="24"/>
      <c r="P23" s="140"/>
      <c r="Q23" s="253"/>
      <c r="R23" s="24"/>
      <c r="S23" s="24"/>
      <c r="T23" s="24"/>
      <c r="U23" s="24"/>
      <c r="V23" s="24"/>
      <c r="W23" s="24"/>
      <c r="X23" s="73"/>
    </row>
    <row r="24" spans="1:24" s="38" customFormat="1" ht="26.45" customHeight="1" thickBot="1" x14ac:dyDescent="0.3">
      <c r="A24" s="187"/>
      <c r="B24" s="798" t="s">
        <v>75</v>
      </c>
      <c r="C24" s="799"/>
      <c r="D24" s="800"/>
      <c r="E24" s="602" t="s">
        <v>22</v>
      </c>
      <c r="F24" s="234"/>
      <c r="G24" s="786"/>
      <c r="H24" s="604"/>
      <c r="I24" s="605"/>
      <c r="J24" s="606"/>
      <c r="K24" s="607">
        <f>K22/23.5</f>
        <v>34.41744680851064</v>
      </c>
      <c r="L24" s="604"/>
      <c r="M24" s="605"/>
      <c r="N24" s="605"/>
      <c r="O24" s="605"/>
      <c r="P24" s="684"/>
      <c r="Q24" s="604"/>
      <c r="R24" s="605"/>
      <c r="S24" s="605"/>
      <c r="T24" s="605"/>
      <c r="U24" s="605"/>
      <c r="V24" s="605"/>
      <c r="W24" s="605"/>
      <c r="X24" s="606"/>
    </row>
    <row r="25" spans="1:24" x14ac:dyDescent="0.25">
      <c r="A25" s="2"/>
      <c r="B25" s="2"/>
      <c r="C25" s="267"/>
      <c r="D25" s="30"/>
      <c r="E25" s="30"/>
      <c r="F25" s="30"/>
      <c r="G25" s="268"/>
      <c r="H25" s="269"/>
      <c r="I25" s="268"/>
      <c r="J25" s="30"/>
      <c r="K25" s="270"/>
      <c r="L25" s="30"/>
      <c r="M25" s="30"/>
      <c r="N25" s="30"/>
      <c r="O25" s="271"/>
      <c r="P25" s="271"/>
      <c r="Q25" s="271"/>
      <c r="R25" s="271"/>
      <c r="S25" s="271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ht="18.75" x14ac:dyDescent="0.25">
      <c r="A27" s="68" t="s">
        <v>65</v>
      </c>
      <c r="B27" s="143"/>
      <c r="C27" s="69"/>
      <c r="D27" s="57"/>
      <c r="E27" s="27"/>
      <c r="F27" s="28"/>
      <c r="G27" s="11"/>
      <c r="H27" s="11"/>
      <c r="I27" s="11"/>
      <c r="J27" s="11"/>
    </row>
    <row r="28" spans="1:24" ht="18.75" x14ac:dyDescent="0.25">
      <c r="A28" s="65" t="s">
        <v>66</v>
      </c>
      <c r="B28" s="144"/>
      <c r="C28" s="66"/>
      <c r="D28" s="67"/>
      <c r="E28" s="27"/>
      <c r="F28" s="28"/>
      <c r="G28" s="11"/>
      <c r="H28" s="11"/>
      <c r="I28" s="11"/>
      <c r="J28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zoomScale="60" zoomScaleNormal="60" workbookViewId="0">
      <selection activeCell="C9" sqref="C9:X9"/>
    </sheetView>
  </sheetViews>
  <sheetFormatPr defaultRowHeight="15" x14ac:dyDescent="0.25"/>
  <cols>
    <col min="1" max="1" width="16.85546875" customWidth="1"/>
    <col min="2" max="3" width="15.7109375" style="5" customWidth="1"/>
    <col min="4" max="4" width="24.42578125" style="5" customWidth="1"/>
    <col min="5" max="5" width="65.7109375" customWidth="1"/>
    <col min="6" max="6" width="15.42578125" customWidth="1"/>
    <col min="7" max="7" width="13" customWidth="1"/>
    <col min="9" max="9" width="11.28515625" customWidth="1"/>
    <col min="10" max="10" width="12.85546875" customWidth="1"/>
    <col min="11" max="11" width="20.7109375" customWidth="1"/>
    <col min="12" max="12" width="13.5703125" customWidth="1"/>
    <col min="16" max="16" width="9.85546875" customWidth="1"/>
    <col min="23" max="23" width="11.140625" bestFit="1" customWidth="1"/>
  </cols>
  <sheetData>
    <row r="2" spans="1:24" ht="23.25" x14ac:dyDescent="0.35">
      <c r="A2" s="6" t="s">
        <v>1</v>
      </c>
      <c r="B2" s="7"/>
      <c r="C2" s="296"/>
      <c r="D2" s="296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97"/>
      <c r="D3" s="29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64" t="s">
        <v>40</v>
      </c>
      <c r="D4" s="294"/>
      <c r="E4" s="220"/>
      <c r="F4" s="132"/>
      <c r="G4" s="984"/>
      <c r="H4" s="85" t="s">
        <v>23</v>
      </c>
      <c r="I4" s="85"/>
      <c r="J4" s="85"/>
      <c r="K4" s="375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28.5" customHeight="1" thickBot="1" x14ac:dyDescent="0.3">
      <c r="A5" s="183" t="s">
        <v>0</v>
      </c>
      <c r="B5" s="133"/>
      <c r="C5" s="165" t="s">
        <v>41</v>
      </c>
      <c r="D5" s="293" t="s">
        <v>42</v>
      </c>
      <c r="E5" s="725" t="s">
        <v>39</v>
      </c>
      <c r="F5" s="133" t="s">
        <v>27</v>
      </c>
      <c r="G5" s="133" t="s">
        <v>150</v>
      </c>
      <c r="H5" s="743" t="s">
        <v>28</v>
      </c>
      <c r="I5" s="744" t="s">
        <v>29</v>
      </c>
      <c r="J5" s="745" t="s">
        <v>30</v>
      </c>
      <c r="K5" s="376" t="s">
        <v>31</v>
      </c>
      <c r="L5" s="746" t="s">
        <v>32</v>
      </c>
      <c r="M5" s="746" t="s">
        <v>112</v>
      </c>
      <c r="N5" s="84" t="s">
        <v>33</v>
      </c>
      <c r="O5" s="747" t="s">
        <v>113</v>
      </c>
      <c r="P5" s="748" t="s">
        <v>114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115</v>
      </c>
      <c r="V5" s="746" t="s">
        <v>116</v>
      </c>
      <c r="W5" s="746" t="s">
        <v>117</v>
      </c>
      <c r="X5" s="942" t="s">
        <v>118</v>
      </c>
    </row>
    <row r="6" spans="1:24" s="18" customFormat="1" ht="26.45" customHeight="1" x14ac:dyDescent="0.25">
      <c r="A6" s="134" t="s">
        <v>6</v>
      </c>
      <c r="B6" s="197"/>
      <c r="C6" s="347">
        <v>1</v>
      </c>
      <c r="D6" s="943" t="s">
        <v>20</v>
      </c>
      <c r="E6" s="530" t="s">
        <v>12</v>
      </c>
      <c r="F6" s="946">
        <v>15</v>
      </c>
      <c r="G6" s="580"/>
      <c r="H6" s="467">
        <v>3.66</v>
      </c>
      <c r="I6" s="54">
        <v>3.54</v>
      </c>
      <c r="J6" s="55">
        <v>0</v>
      </c>
      <c r="K6" s="582">
        <v>46.5</v>
      </c>
      <c r="L6" s="467">
        <v>0</v>
      </c>
      <c r="M6" s="54">
        <v>4.4999999999999998E-2</v>
      </c>
      <c r="N6" s="54">
        <v>0.24</v>
      </c>
      <c r="O6" s="54">
        <v>43.2</v>
      </c>
      <c r="P6" s="531">
        <v>0.14000000000000001</v>
      </c>
      <c r="Q6" s="467">
        <v>150</v>
      </c>
      <c r="R6" s="54">
        <v>81.599999999999994</v>
      </c>
      <c r="S6" s="54">
        <v>7.05</v>
      </c>
      <c r="T6" s="54">
        <v>0.09</v>
      </c>
      <c r="U6" s="54">
        <v>13.2</v>
      </c>
      <c r="V6" s="54">
        <v>0</v>
      </c>
      <c r="W6" s="54">
        <v>0</v>
      </c>
      <c r="X6" s="55">
        <v>0</v>
      </c>
    </row>
    <row r="7" spans="1:24" s="18" customFormat="1" ht="26.45" customHeight="1" x14ac:dyDescent="0.25">
      <c r="A7" s="134"/>
      <c r="B7" s="916"/>
      <c r="C7" s="210">
        <v>259</v>
      </c>
      <c r="D7" s="459" t="s">
        <v>10</v>
      </c>
      <c r="E7" s="503"/>
      <c r="F7" s="714"/>
      <c r="G7" s="714"/>
      <c r="H7" s="587"/>
      <c r="I7" s="588"/>
      <c r="J7" s="589"/>
      <c r="K7" s="590"/>
      <c r="L7" s="587"/>
      <c r="M7" s="588"/>
      <c r="N7" s="588"/>
      <c r="O7" s="588"/>
      <c r="P7" s="682"/>
      <c r="Q7" s="587"/>
      <c r="R7" s="588"/>
      <c r="S7" s="929"/>
      <c r="T7" s="588"/>
      <c r="U7" s="588"/>
      <c r="V7" s="588"/>
      <c r="W7" s="588"/>
      <c r="X7" s="589"/>
    </row>
    <row r="8" spans="1:24" s="38" customFormat="1" ht="26.45" customHeight="1" x14ac:dyDescent="0.25">
      <c r="A8" s="184"/>
      <c r="B8" s="206"/>
      <c r="C8" s="237">
        <v>177</v>
      </c>
      <c r="D8" s="730" t="s">
        <v>10</v>
      </c>
      <c r="E8" s="207" t="s">
        <v>91</v>
      </c>
      <c r="F8" s="879">
        <v>90</v>
      </c>
      <c r="G8" s="211"/>
      <c r="H8" s="464">
        <v>19.71</v>
      </c>
      <c r="I8" s="63">
        <v>3.42</v>
      </c>
      <c r="J8" s="97">
        <v>1.26</v>
      </c>
      <c r="K8" s="462">
        <v>114.3</v>
      </c>
      <c r="L8" s="464">
        <v>0.06</v>
      </c>
      <c r="M8" s="63">
        <v>0.18</v>
      </c>
      <c r="N8" s="63">
        <v>3.98</v>
      </c>
      <c r="O8" s="63">
        <v>28.8</v>
      </c>
      <c r="P8" s="64">
        <v>0</v>
      </c>
      <c r="Q8" s="464">
        <v>21.32</v>
      </c>
      <c r="R8" s="63">
        <v>76.22</v>
      </c>
      <c r="S8" s="63">
        <v>22.3</v>
      </c>
      <c r="T8" s="63">
        <v>0.96</v>
      </c>
      <c r="U8" s="63">
        <v>360.2</v>
      </c>
      <c r="V8" s="63">
        <v>5.4000000000000003E-3</v>
      </c>
      <c r="W8" s="63">
        <v>0</v>
      </c>
      <c r="X8" s="97">
        <v>0.14000000000000001</v>
      </c>
    </row>
    <row r="9" spans="1:24" s="38" customFormat="1" ht="26.45" customHeight="1" x14ac:dyDescent="0.25">
      <c r="A9" s="184"/>
      <c r="B9" s="205"/>
      <c r="C9" s="347">
        <v>516</v>
      </c>
      <c r="D9" s="943" t="s">
        <v>51</v>
      </c>
      <c r="E9" s="404" t="s">
        <v>69</v>
      </c>
      <c r="F9" s="837">
        <v>150</v>
      </c>
      <c r="G9" s="368"/>
      <c r="H9" s="319">
        <v>5.22</v>
      </c>
      <c r="I9" s="104">
        <v>5.35</v>
      </c>
      <c r="J9" s="263">
        <v>32.159999999999997</v>
      </c>
      <c r="K9" s="520">
        <v>197.67</v>
      </c>
      <c r="L9" s="319"/>
      <c r="M9" s="104">
        <v>0.2</v>
      </c>
      <c r="N9" s="104">
        <v>2.25</v>
      </c>
      <c r="O9" s="104">
        <v>30</v>
      </c>
      <c r="P9" s="105">
        <v>0.11</v>
      </c>
      <c r="Q9" s="319">
        <v>1.8</v>
      </c>
      <c r="R9" s="104">
        <v>14.87</v>
      </c>
      <c r="S9" s="104">
        <v>0</v>
      </c>
      <c r="T9" s="104">
        <v>0.02</v>
      </c>
      <c r="U9" s="104">
        <v>1.1000000000000001</v>
      </c>
      <c r="V9" s="104">
        <v>0</v>
      </c>
      <c r="W9" s="104">
        <v>0</v>
      </c>
      <c r="X9" s="263">
        <v>0</v>
      </c>
    </row>
    <row r="10" spans="1:24" s="38" customFormat="1" ht="39.75" customHeight="1" x14ac:dyDescent="0.25">
      <c r="A10" s="184"/>
      <c r="B10" s="205"/>
      <c r="C10" s="174">
        <v>508</v>
      </c>
      <c r="D10" s="191" t="s">
        <v>18</v>
      </c>
      <c r="E10" s="224" t="s">
        <v>17</v>
      </c>
      <c r="F10" s="174">
        <v>200</v>
      </c>
      <c r="G10" s="224"/>
      <c r="H10" s="308">
        <v>0.5</v>
      </c>
      <c r="I10" s="17">
        <v>0</v>
      </c>
      <c r="J10" s="44">
        <v>28</v>
      </c>
      <c r="K10" s="330">
        <v>110</v>
      </c>
      <c r="L10" s="308">
        <v>0.01</v>
      </c>
      <c r="M10" s="19">
        <v>0</v>
      </c>
      <c r="N10" s="17">
        <v>0.5</v>
      </c>
      <c r="O10" s="17">
        <v>0</v>
      </c>
      <c r="P10" s="44">
        <v>0</v>
      </c>
      <c r="Q10" s="308">
        <v>28</v>
      </c>
      <c r="R10" s="17">
        <v>19</v>
      </c>
      <c r="S10" s="17">
        <v>7</v>
      </c>
      <c r="T10" s="17">
        <v>1.5</v>
      </c>
      <c r="U10" s="17">
        <v>0.6</v>
      </c>
      <c r="V10" s="17">
        <v>0</v>
      </c>
      <c r="W10" s="17">
        <v>0</v>
      </c>
      <c r="X10" s="44">
        <v>0</v>
      </c>
    </row>
    <row r="11" spans="1:24" s="38" customFormat="1" ht="26.45" customHeight="1" x14ac:dyDescent="0.25">
      <c r="A11" s="184"/>
      <c r="B11" s="194"/>
      <c r="C11" s="105">
        <v>119</v>
      </c>
      <c r="D11" s="943" t="s">
        <v>14</v>
      </c>
      <c r="E11" s="258" t="s">
        <v>19</v>
      </c>
      <c r="F11" s="838">
        <v>25</v>
      </c>
      <c r="G11" s="129"/>
      <c r="H11" s="358">
        <v>1.78</v>
      </c>
      <c r="I11" s="22">
        <v>0.18</v>
      </c>
      <c r="J11" s="51">
        <v>11.05</v>
      </c>
      <c r="K11" s="582">
        <v>60</v>
      </c>
      <c r="L11" s="358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30" customHeight="1" x14ac:dyDescent="0.25">
      <c r="A12" s="184"/>
      <c r="B12" s="175"/>
      <c r="C12" s="347">
        <v>120</v>
      </c>
      <c r="D12" s="943" t="s">
        <v>15</v>
      </c>
      <c r="E12" s="258" t="s">
        <v>49</v>
      </c>
      <c r="F12" s="838">
        <v>20</v>
      </c>
      <c r="G12" s="129"/>
      <c r="H12" s="358">
        <v>1.1399999999999999</v>
      </c>
      <c r="I12" s="22">
        <v>0.22</v>
      </c>
      <c r="J12" s="51">
        <v>7.44</v>
      </c>
      <c r="K12" s="58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30" customHeight="1" x14ac:dyDescent="0.25">
      <c r="A13" s="184"/>
      <c r="B13" s="204"/>
      <c r="C13" s="210"/>
      <c r="D13" s="944"/>
      <c r="E13" s="591" t="s">
        <v>21</v>
      </c>
      <c r="F13" s="841">
        <f>F6+F7+F9+F10+F11+F12</f>
        <v>410</v>
      </c>
      <c r="G13" s="660"/>
      <c r="H13" s="592">
        <f t="shared" ref="H13:X13" si="0">H6+H7+H9+H10+H11+H12</f>
        <v>12.299999999999999</v>
      </c>
      <c r="I13" s="593">
        <f t="shared" si="0"/>
        <v>9.2900000000000009</v>
      </c>
      <c r="J13" s="594">
        <f t="shared" si="0"/>
        <v>78.649999999999991</v>
      </c>
      <c r="K13" s="660">
        <f t="shared" si="0"/>
        <v>450.42999999999995</v>
      </c>
      <c r="L13" s="592">
        <f t="shared" si="0"/>
        <v>5.5000000000000007E-2</v>
      </c>
      <c r="M13" s="593">
        <f t="shared" si="0"/>
        <v>0.27700000000000002</v>
      </c>
      <c r="N13" s="593">
        <f t="shared" si="0"/>
        <v>3.0700000000000003</v>
      </c>
      <c r="O13" s="593">
        <f t="shared" si="0"/>
        <v>73.2</v>
      </c>
      <c r="P13" s="683">
        <f t="shared" si="0"/>
        <v>0.25</v>
      </c>
      <c r="Q13" s="592">
        <f t="shared" si="0"/>
        <v>195.85000000000002</v>
      </c>
      <c r="R13" s="593">
        <f t="shared" si="0"/>
        <v>193.97</v>
      </c>
      <c r="S13" s="593">
        <f t="shared" si="0"/>
        <v>38.5</v>
      </c>
      <c r="T13" s="593">
        <f t="shared" si="0"/>
        <v>2.77</v>
      </c>
      <c r="U13" s="593">
        <f t="shared" si="0"/>
        <v>111.65</v>
      </c>
      <c r="V13" s="593">
        <f t="shared" si="0"/>
        <v>2.8E-3</v>
      </c>
      <c r="W13" s="593">
        <f t="shared" si="0"/>
        <v>4.0000000000000001E-3</v>
      </c>
      <c r="X13" s="594">
        <f t="shared" si="0"/>
        <v>1.2E-2</v>
      </c>
    </row>
    <row r="14" spans="1:24" s="38" customFormat="1" ht="30" customHeight="1" x14ac:dyDescent="0.25">
      <c r="A14" s="184"/>
      <c r="B14" s="206"/>
      <c r="C14" s="760"/>
      <c r="D14" s="945"/>
      <c r="E14" s="596" t="s">
        <v>21</v>
      </c>
      <c r="F14" s="842">
        <f>F6+F8+F9+F10+F11+F12</f>
        <v>500</v>
      </c>
      <c r="G14" s="681"/>
      <c r="H14" s="640">
        <f t="shared" ref="H14:X14" si="1">H6+H8+H9+H10+H11+H12</f>
        <v>32.01</v>
      </c>
      <c r="I14" s="637">
        <f t="shared" si="1"/>
        <v>12.709999999999999</v>
      </c>
      <c r="J14" s="641">
        <f t="shared" si="1"/>
        <v>79.91</v>
      </c>
      <c r="K14" s="681">
        <f t="shared" si="1"/>
        <v>564.73</v>
      </c>
      <c r="L14" s="640">
        <f t="shared" si="1"/>
        <v>0.115</v>
      </c>
      <c r="M14" s="637">
        <f t="shared" si="1"/>
        <v>0.45700000000000002</v>
      </c>
      <c r="N14" s="637">
        <f t="shared" si="1"/>
        <v>7.05</v>
      </c>
      <c r="O14" s="637">
        <f t="shared" si="1"/>
        <v>102</v>
      </c>
      <c r="P14" s="644">
        <f t="shared" si="1"/>
        <v>0.25</v>
      </c>
      <c r="Q14" s="640">
        <f t="shared" si="1"/>
        <v>217.17000000000002</v>
      </c>
      <c r="R14" s="637">
        <f t="shared" si="1"/>
        <v>270.19</v>
      </c>
      <c r="S14" s="637">
        <f t="shared" si="1"/>
        <v>60.8</v>
      </c>
      <c r="T14" s="637">
        <f t="shared" si="1"/>
        <v>3.7300000000000004</v>
      </c>
      <c r="U14" s="637">
        <f t="shared" si="1"/>
        <v>471.85</v>
      </c>
      <c r="V14" s="637">
        <f t="shared" si="1"/>
        <v>8.2000000000000007E-3</v>
      </c>
      <c r="W14" s="637">
        <f t="shared" si="1"/>
        <v>4.0000000000000001E-3</v>
      </c>
      <c r="X14" s="641">
        <f t="shared" si="1"/>
        <v>0.15200000000000002</v>
      </c>
    </row>
    <row r="15" spans="1:24" s="38" customFormat="1" ht="30" customHeight="1" x14ac:dyDescent="0.25">
      <c r="A15" s="184"/>
      <c r="B15" s="204"/>
      <c r="C15" s="727"/>
      <c r="D15" s="728"/>
      <c r="E15" s="591" t="s">
        <v>22</v>
      </c>
      <c r="F15" s="729"/>
      <c r="G15" s="600"/>
      <c r="H15" s="253"/>
      <c r="I15" s="24"/>
      <c r="J15" s="73"/>
      <c r="K15" s="805">
        <f>K13/23.5</f>
        <v>19.16723404255319</v>
      </c>
      <c r="L15" s="253"/>
      <c r="M15" s="24"/>
      <c r="N15" s="24"/>
      <c r="O15" s="24"/>
      <c r="P15" s="140"/>
      <c r="Q15" s="253"/>
      <c r="R15" s="24"/>
      <c r="S15" s="24"/>
      <c r="T15" s="24"/>
      <c r="U15" s="24"/>
      <c r="V15" s="24"/>
      <c r="W15" s="24"/>
      <c r="X15" s="73"/>
    </row>
    <row r="16" spans="1:24" s="38" customFormat="1" ht="26.45" customHeight="1" thickBot="1" x14ac:dyDescent="0.3">
      <c r="A16" s="184"/>
      <c r="B16" s="206"/>
      <c r="C16" s="786"/>
      <c r="D16" s="731"/>
      <c r="E16" s="602" t="s">
        <v>22</v>
      </c>
      <c r="F16" s="732"/>
      <c r="G16" s="212"/>
      <c r="H16" s="417"/>
      <c r="I16" s="208"/>
      <c r="J16" s="209"/>
      <c r="K16" s="553">
        <f>K14/23.5</f>
        <v>24.031063829787236</v>
      </c>
      <c r="L16" s="417"/>
      <c r="M16" s="208"/>
      <c r="N16" s="208"/>
      <c r="O16" s="208"/>
      <c r="P16" s="238"/>
      <c r="Q16" s="417"/>
      <c r="R16" s="208"/>
      <c r="S16" s="208"/>
      <c r="T16" s="208"/>
      <c r="U16" s="208"/>
      <c r="V16" s="208"/>
      <c r="W16" s="208"/>
      <c r="X16" s="209"/>
    </row>
    <row r="17" spans="1:24" s="18" customFormat="1" ht="43.5" customHeight="1" x14ac:dyDescent="0.25">
      <c r="A17" s="186" t="s">
        <v>7</v>
      </c>
      <c r="B17" s="292"/>
      <c r="C17" s="179">
        <v>25</v>
      </c>
      <c r="D17" s="584" t="s">
        <v>20</v>
      </c>
      <c r="E17" s="908" t="s">
        <v>52</v>
      </c>
      <c r="F17" s="474">
        <v>150</v>
      </c>
      <c r="G17" s="980"/>
      <c r="H17" s="333">
        <v>0.6</v>
      </c>
      <c r="I17" s="39">
        <v>0.45</v>
      </c>
      <c r="J17" s="277">
        <v>12.3</v>
      </c>
      <c r="K17" s="426">
        <v>54.9</v>
      </c>
      <c r="L17" s="333">
        <v>0.03</v>
      </c>
      <c r="M17" s="39">
        <v>4.4999999999999998E-2</v>
      </c>
      <c r="N17" s="39">
        <v>7.5</v>
      </c>
      <c r="O17" s="39">
        <v>3</v>
      </c>
      <c r="P17" s="53">
        <v>0</v>
      </c>
      <c r="Q17" s="333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7">
        <v>0.03</v>
      </c>
    </row>
    <row r="18" spans="1:24" s="18" customFormat="1" ht="26.45" customHeight="1" x14ac:dyDescent="0.25">
      <c r="A18" s="134"/>
      <c r="B18" s="204" t="s">
        <v>73</v>
      </c>
      <c r="C18" s="210"/>
      <c r="D18" s="203"/>
      <c r="E18" s="808"/>
      <c r="F18" s="809"/>
      <c r="G18" s="981"/>
      <c r="H18" s="587"/>
      <c r="I18" s="588"/>
      <c r="J18" s="589"/>
      <c r="K18" s="590"/>
      <c r="L18" s="415"/>
      <c r="M18" s="71"/>
      <c r="N18" s="71"/>
      <c r="O18" s="71"/>
      <c r="P18" s="141"/>
      <c r="Q18" s="415"/>
      <c r="R18" s="71"/>
      <c r="S18" s="71"/>
      <c r="T18" s="71"/>
      <c r="U18" s="71"/>
      <c r="V18" s="71"/>
      <c r="W18" s="71"/>
      <c r="X18" s="72"/>
    </row>
    <row r="19" spans="1:24" s="18" customFormat="1" ht="26.45" customHeight="1" x14ac:dyDescent="0.25">
      <c r="A19" s="134"/>
      <c r="B19" s="206" t="s">
        <v>75</v>
      </c>
      <c r="C19" s="211">
        <v>203</v>
      </c>
      <c r="D19" s="207" t="s">
        <v>9</v>
      </c>
      <c r="E19" s="806" t="s">
        <v>132</v>
      </c>
      <c r="F19" s="807" t="s">
        <v>104</v>
      </c>
      <c r="G19" s="821"/>
      <c r="H19" s="464">
        <v>3.8</v>
      </c>
      <c r="I19" s="63">
        <v>3.73</v>
      </c>
      <c r="J19" s="97">
        <v>15.43</v>
      </c>
      <c r="K19" s="462">
        <v>105.12</v>
      </c>
      <c r="L19" s="464">
        <v>0.08</v>
      </c>
      <c r="M19" s="63">
        <v>6.3E-2</v>
      </c>
      <c r="N19" s="63">
        <v>3.94</v>
      </c>
      <c r="O19" s="63">
        <v>178</v>
      </c>
      <c r="P19" s="64">
        <v>0.06</v>
      </c>
      <c r="Q19" s="464">
        <v>11.5</v>
      </c>
      <c r="R19" s="63">
        <v>62.5</v>
      </c>
      <c r="S19" s="63">
        <v>19.16</v>
      </c>
      <c r="T19" s="63">
        <v>0.96</v>
      </c>
      <c r="U19" s="63">
        <v>319.2</v>
      </c>
      <c r="V19" s="63">
        <v>4.0000000000000001E-3</v>
      </c>
      <c r="W19" s="63">
        <v>0</v>
      </c>
      <c r="X19" s="97">
        <v>2.1000000000000001E-2</v>
      </c>
    </row>
    <row r="20" spans="1:24" s="38" customFormat="1" ht="35.25" customHeight="1" x14ac:dyDescent="0.25">
      <c r="A20" s="135"/>
      <c r="B20" s="205"/>
      <c r="C20" s="232">
        <v>437</v>
      </c>
      <c r="D20" s="305" t="s">
        <v>10</v>
      </c>
      <c r="E20" s="403" t="s">
        <v>102</v>
      </c>
      <c r="F20" s="821">
        <v>100</v>
      </c>
      <c r="G20" s="237"/>
      <c r="H20" s="936">
        <v>15.3</v>
      </c>
      <c r="I20" s="937">
        <v>17.690000000000001</v>
      </c>
      <c r="J20" s="938">
        <v>3.55</v>
      </c>
      <c r="K20" s="939">
        <v>234.55</v>
      </c>
      <c r="L20" s="936">
        <v>0.06</v>
      </c>
      <c r="M20" s="940">
        <v>0.11</v>
      </c>
      <c r="N20" s="937">
        <v>2.44</v>
      </c>
      <c r="O20" s="937">
        <v>0</v>
      </c>
      <c r="P20" s="941">
        <v>0</v>
      </c>
      <c r="Q20" s="936">
        <v>11.39</v>
      </c>
      <c r="R20" s="937">
        <v>159.18</v>
      </c>
      <c r="S20" s="937">
        <v>20.86</v>
      </c>
      <c r="T20" s="937">
        <v>2.3199999999999998</v>
      </c>
      <c r="U20" s="937">
        <v>266.67</v>
      </c>
      <c r="V20" s="937">
        <v>6.0000000000000001E-3</v>
      </c>
      <c r="W20" s="937">
        <v>0</v>
      </c>
      <c r="X20" s="938">
        <v>0.05</v>
      </c>
    </row>
    <row r="21" spans="1:24" s="38" customFormat="1" ht="26.45" customHeight="1" x14ac:dyDescent="0.25">
      <c r="A21" s="135"/>
      <c r="B21" s="175"/>
      <c r="C21" s="176">
        <v>511</v>
      </c>
      <c r="D21" s="338" t="s">
        <v>63</v>
      </c>
      <c r="E21" s="434" t="s">
        <v>60</v>
      </c>
      <c r="F21" s="128">
        <v>150</v>
      </c>
      <c r="G21" s="176"/>
      <c r="H21" s="99">
        <v>3.7</v>
      </c>
      <c r="I21" s="13">
        <v>5.2</v>
      </c>
      <c r="J21" s="25">
        <v>38.5</v>
      </c>
      <c r="K21" s="177">
        <v>219</v>
      </c>
      <c r="L21" s="99">
        <v>0.02</v>
      </c>
      <c r="M21" s="99">
        <v>0.03</v>
      </c>
      <c r="N21" s="13">
        <v>0</v>
      </c>
      <c r="O21" s="13">
        <v>0.21</v>
      </c>
      <c r="P21" s="25">
        <v>0.08</v>
      </c>
      <c r="Q21" s="309">
        <v>57.73</v>
      </c>
      <c r="R21" s="13">
        <v>92.89</v>
      </c>
      <c r="S21" s="35">
        <v>16.2</v>
      </c>
      <c r="T21" s="13">
        <v>0.76</v>
      </c>
      <c r="U21" s="13">
        <v>0.52</v>
      </c>
      <c r="V21" s="13">
        <v>0</v>
      </c>
      <c r="W21" s="13">
        <v>8.0000000000000002E-3</v>
      </c>
      <c r="X21" s="48">
        <v>2.7E-2</v>
      </c>
    </row>
    <row r="22" spans="1:24" s="18" customFormat="1" ht="33.75" customHeight="1" x14ac:dyDescent="0.25">
      <c r="A22" s="136"/>
      <c r="B22" s="153"/>
      <c r="C22" s="176">
        <v>101</v>
      </c>
      <c r="D22" s="323" t="s">
        <v>18</v>
      </c>
      <c r="E22" s="410" t="s">
        <v>67</v>
      </c>
      <c r="F22" s="233">
        <v>200</v>
      </c>
      <c r="G22" s="249"/>
      <c r="H22" s="308">
        <v>0.8</v>
      </c>
      <c r="I22" s="17">
        <v>0</v>
      </c>
      <c r="J22" s="44">
        <v>24.6</v>
      </c>
      <c r="K22" s="329">
        <v>101.2</v>
      </c>
      <c r="L22" s="308">
        <v>0</v>
      </c>
      <c r="M22" s="17">
        <v>0.04</v>
      </c>
      <c r="N22" s="17">
        <v>140</v>
      </c>
      <c r="O22" s="17">
        <v>100</v>
      </c>
      <c r="P22" s="20">
        <v>0</v>
      </c>
      <c r="Q22" s="308">
        <v>21.6</v>
      </c>
      <c r="R22" s="17">
        <v>6.8</v>
      </c>
      <c r="S22" s="17">
        <v>3.4</v>
      </c>
      <c r="T22" s="17">
        <v>0.66</v>
      </c>
      <c r="U22" s="17">
        <v>8.68</v>
      </c>
      <c r="V22" s="17">
        <v>0</v>
      </c>
      <c r="W22" s="17">
        <v>0</v>
      </c>
      <c r="X22" s="44">
        <v>0</v>
      </c>
    </row>
    <row r="23" spans="1:24" s="18" customFormat="1" ht="26.45" customHeight="1" x14ac:dyDescent="0.25">
      <c r="A23" s="136"/>
      <c r="B23" s="153"/>
      <c r="C23" s="520">
        <v>119</v>
      </c>
      <c r="D23" s="170" t="s">
        <v>57</v>
      </c>
      <c r="E23" s="265" t="s">
        <v>57</v>
      </c>
      <c r="F23" s="175">
        <v>30</v>
      </c>
      <c r="G23" s="214"/>
      <c r="H23" s="358">
        <v>2.13</v>
      </c>
      <c r="I23" s="22">
        <v>0.21</v>
      </c>
      <c r="J23" s="51">
        <v>13.26</v>
      </c>
      <c r="K23" s="582">
        <v>72</v>
      </c>
      <c r="L23" s="358">
        <v>0.03</v>
      </c>
      <c r="M23" s="22">
        <v>0.01</v>
      </c>
      <c r="N23" s="22">
        <v>0</v>
      </c>
      <c r="O23" s="22">
        <v>0</v>
      </c>
      <c r="P23" s="23">
        <v>0</v>
      </c>
      <c r="Q23" s="358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26.45" customHeight="1" x14ac:dyDescent="0.25">
      <c r="A24" s="136"/>
      <c r="B24" s="175"/>
      <c r="C24" s="520">
        <v>120</v>
      </c>
      <c r="D24" s="170" t="s">
        <v>49</v>
      </c>
      <c r="E24" s="265" t="s">
        <v>49</v>
      </c>
      <c r="F24" s="175">
        <v>20</v>
      </c>
      <c r="G24" s="214"/>
      <c r="H24" s="358">
        <v>1.1399999999999999</v>
      </c>
      <c r="I24" s="22">
        <v>0.22</v>
      </c>
      <c r="J24" s="51">
        <v>7.44</v>
      </c>
      <c r="K24" s="582">
        <v>36.26</v>
      </c>
      <c r="L24" s="358">
        <v>0.02</v>
      </c>
      <c r="M24" s="22">
        <v>2.4E-2</v>
      </c>
      <c r="N24" s="22">
        <v>0.08</v>
      </c>
      <c r="O24" s="22">
        <v>0</v>
      </c>
      <c r="P24" s="23">
        <v>0</v>
      </c>
      <c r="Q24" s="358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38" customFormat="1" ht="26.45" customHeight="1" x14ac:dyDescent="0.25">
      <c r="A25" s="135"/>
      <c r="B25" s="204"/>
      <c r="C25" s="727"/>
      <c r="D25" s="811"/>
      <c r="E25" s="812" t="s">
        <v>21</v>
      </c>
      <c r="F25" s="599">
        <f>F17+F20+F21+F22+F23+F24+210</f>
        <v>860</v>
      </c>
      <c r="G25" s="790"/>
      <c r="H25" s="592">
        <f>H17+H18+H20+H21+H22+H23+H24</f>
        <v>23.67</v>
      </c>
      <c r="I25" s="593">
        <f t="shared" ref="I25:X25" si="2">I17+I18+I20+I21+I22+I23+I24</f>
        <v>23.77</v>
      </c>
      <c r="J25" s="594">
        <f t="shared" si="2"/>
        <v>99.65</v>
      </c>
      <c r="K25" s="600">
        <f t="shared" si="2"/>
        <v>717.91</v>
      </c>
      <c r="L25" s="592">
        <f t="shared" si="2"/>
        <v>0.16</v>
      </c>
      <c r="M25" s="593">
        <f t="shared" si="2"/>
        <v>0.25900000000000001</v>
      </c>
      <c r="N25" s="593">
        <f t="shared" si="2"/>
        <v>150.02000000000001</v>
      </c>
      <c r="O25" s="593">
        <f t="shared" si="2"/>
        <v>103.21</v>
      </c>
      <c r="P25" s="683">
        <f t="shared" si="2"/>
        <v>0.08</v>
      </c>
      <c r="Q25" s="592">
        <f t="shared" si="2"/>
        <v>137.12</v>
      </c>
      <c r="R25" s="593">
        <f t="shared" si="2"/>
        <v>372.27</v>
      </c>
      <c r="S25" s="593">
        <f t="shared" si="2"/>
        <v>86.160000000000011</v>
      </c>
      <c r="T25" s="593">
        <f t="shared" si="2"/>
        <v>8.49</v>
      </c>
      <c r="U25" s="593">
        <f t="shared" si="2"/>
        <v>609.77</v>
      </c>
      <c r="V25" s="593">
        <f t="shared" si="2"/>
        <v>1.2000000000000002E-2</v>
      </c>
      <c r="W25" s="593">
        <f t="shared" si="2"/>
        <v>1.23E-2</v>
      </c>
      <c r="X25" s="594">
        <f t="shared" si="2"/>
        <v>0.11899999999999999</v>
      </c>
    </row>
    <row r="26" spans="1:24" s="38" customFormat="1" ht="26.45" customHeight="1" x14ac:dyDescent="0.25">
      <c r="A26" s="135"/>
      <c r="B26" s="815"/>
      <c r="C26" s="760"/>
      <c r="D26" s="816"/>
      <c r="E26" s="817" t="s">
        <v>21</v>
      </c>
      <c r="F26" s="382">
        <f>F17+F20+F21+F22+F23+F24+210</f>
        <v>860</v>
      </c>
      <c r="G26" s="680"/>
      <c r="H26" s="640">
        <f>H17+H19+H20+H21+H22+H23+H24</f>
        <v>27.47</v>
      </c>
      <c r="I26" s="637">
        <f t="shared" ref="I26:X26" si="3">I17+I19+I20+I21+I22+I23+I24</f>
        <v>27.5</v>
      </c>
      <c r="J26" s="641">
        <f t="shared" si="3"/>
        <v>115.08</v>
      </c>
      <c r="K26" s="681">
        <f t="shared" si="3"/>
        <v>823.03000000000009</v>
      </c>
      <c r="L26" s="640">
        <f t="shared" si="3"/>
        <v>0.23999999999999996</v>
      </c>
      <c r="M26" s="637">
        <f t="shared" si="3"/>
        <v>0.32200000000000001</v>
      </c>
      <c r="N26" s="637">
        <f t="shared" si="3"/>
        <v>153.96</v>
      </c>
      <c r="O26" s="637">
        <f t="shared" si="3"/>
        <v>281.21000000000004</v>
      </c>
      <c r="P26" s="644">
        <f t="shared" si="3"/>
        <v>0.14000000000000001</v>
      </c>
      <c r="Q26" s="640">
        <f t="shared" si="3"/>
        <v>148.62</v>
      </c>
      <c r="R26" s="637">
        <f t="shared" si="3"/>
        <v>434.77</v>
      </c>
      <c r="S26" s="637">
        <f t="shared" si="3"/>
        <v>105.32000000000001</v>
      </c>
      <c r="T26" s="637">
        <f t="shared" si="3"/>
        <v>9.4500000000000011</v>
      </c>
      <c r="U26" s="637">
        <f t="shared" si="3"/>
        <v>928.97</v>
      </c>
      <c r="V26" s="637">
        <f t="shared" si="3"/>
        <v>1.6E-2</v>
      </c>
      <c r="W26" s="637">
        <f t="shared" si="3"/>
        <v>1.23E-2</v>
      </c>
      <c r="X26" s="641">
        <f t="shared" si="3"/>
        <v>0.14000000000000001</v>
      </c>
    </row>
    <row r="27" spans="1:24" s="38" customFormat="1" ht="26.45" customHeight="1" x14ac:dyDescent="0.25">
      <c r="A27" s="135"/>
      <c r="B27" s="813"/>
      <c r="C27" s="727"/>
      <c r="D27" s="811"/>
      <c r="E27" s="814" t="s">
        <v>22</v>
      </c>
      <c r="F27" s="599"/>
      <c r="G27" s="790"/>
      <c r="H27" s="253"/>
      <c r="I27" s="24"/>
      <c r="J27" s="73"/>
      <c r="K27" s="736">
        <f>K25/23.5</f>
        <v>30.549361702127658</v>
      </c>
      <c r="L27" s="253"/>
      <c r="M27" s="24"/>
      <c r="N27" s="24"/>
      <c r="O27" s="24"/>
      <c r="P27" s="140"/>
      <c r="Q27" s="253"/>
      <c r="R27" s="24"/>
      <c r="S27" s="24"/>
      <c r="T27" s="24"/>
      <c r="U27" s="24"/>
      <c r="V27" s="24"/>
      <c r="W27" s="24"/>
      <c r="X27" s="73"/>
    </row>
    <row r="28" spans="1:24" s="38" customFormat="1" ht="26.45" customHeight="1" thickBot="1" x14ac:dyDescent="0.3">
      <c r="A28" s="187"/>
      <c r="B28" s="735"/>
      <c r="C28" s="212"/>
      <c r="D28" s="234"/>
      <c r="E28" s="818" t="s">
        <v>22</v>
      </c>
      <c r="F28" s="234"/>
      <c r="G28" s="786"/>
      <c r="H28" s="604"/>
      <c r="I28" s="605"/>
      <c r="J28" s="606"/>
      <c r="K28" s="825">
        <f>K26/23.5</f>
        <v>35.022553191489365</v>
      </c>
      <c r="L28" s="604"/>
      <c r="M28" s="605"/>
      <c r="N28" s="605"/>
      <c r="O28" s="605"/>
      <c r="P28" s="684"/>
      <c r="Q28" s="604"/>
      <c r="R28" s="605"/>
      <c r="S28" s="605"/>
      <c r="T28" s="605"/>
      <c r="U28" s="605"/>
      <c r="V28" s="605"/>
      <c r="W28" s="605"/>
      <c r="X28" s="606"/>
    </row>
    <row r="29" spans="1:24" ht="15.75" x14ac:dyDescent="0.25">
      <c r="A29" s="9"/>
      <c r="B29" s="289"/>
      <c r="C29" s="290"/>
      <c r="D29" s="290"/>
      <c r="E29" s="30"/>
      <c r="F29" s="30"/>
      <c r="G29" s="30"/>
      <c r="H29" s="269"/>
      <c r="I29" s="268"/>
      <c r="J29" s="30"/>
      <c r="K29" s="270"/>
      <c r="L29" s="30"/>
      <c r="M29" s="30"/>
      <c r="N29" s="30"/>
      <c r="O29" s="271"/>
      <c r="P29" s="271"/>
      <c r="Q29" s="271"/>
      <c r="R29" s="271"/>
      <c r="S29" s="271"/>
    </row>
    <row r="30" spans="1:24" x14ac:dyDescent="0.25">
      <c r="L30" s="697"/>
    </row>
    <row r="31" spans="1:24" x14ac:dyDescent="0.25">
      <c r="A31" s="68" t="s">
        <v>65</v>
      </c>
      <c r="B31" s="143"/>
      <c r="C31" s="69"/>
      <c r="D31" s="57"/>
    </row>
    <row r="32" spans="1:24" x14ac:dyDescent="0.25">
      <c r="A32" s="65" t="s">
        <v>66</v>
      </c>
      <c r="B32" s="144"/>
      <c r="C32" s="66"/>
      <c r="D32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zoomScale="60" zoomScaleNormal="60" workbookViewId="0">
      <selection activeCell="C19" sqref="C19:X1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42" customWidth="1"/>
    <col min="5" max="5" width="70.140625" customWidth="1"/>
    <col min="6" max="6" width="15.42578125" customWidth="1"/>
    <col min="7" max="7" width="12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3.7109375" customWidth="1"/>
  </cols>
  <sheetData>
    <row r="2" spans="1:24" ht="23.25" x14ac:dyDescent="0.35">
      <c r="A2" s="6" t="s">
        <v>1</v>
      </c>
      <c r="B2" s="7"/>
      <c r="C2" s="296"/>
      <c r="D2" s="298" t="s">
        <v>3</v>
      </c>
      <c r="E2" s="6"/>
      <c r="F2" s="8" t="s">
        <v>2</v>
      </c>
      <c r="G2" s="149">
        <v>15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97"/>
      <c r="D3" s="29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26" t="s">
        <v>40</v>
      </c>
      <c r="D4" s="321"/>
      <c r="E4" s="220"/>
      <c r="F4" s="132"/>
      <c r="G4" s="618"/>
      <c r="H4" s="339" t="s">
        <v>23</v>
      </c>
      <c r="I4" s="340"/>
      <c r="J4" s="341"/>
      <c r="K4" s="423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46.5" thickBot="1" x14ac:dyDescent="0.3">
      <c r="A5" s="183" t="s">
        <v>0</v>
      </c>
      <c r="B5" s="133"/>
      <c r="C5" s="127" t="s">
        <v>41</v>
      </c>
      <c r="D5" s="322" t="s">
        <v>42</v>
      </c>
      <c r="E5" s="725" t="s">
        <v>39</v>
      </c>
      <c r="F5" s="133" t="s">
        <v>27</v>
      </c>
      <c r="G5" s="127" t="s">
        <v>38</v>
      </c>
      <c r="H5" s="872" t="s">
        <v>28</v>
      </c>
      <c r="I5" s="744" t="s">
        <v>29</v>
      </c>
      <c r="J5" s="748" t="s">
        <v>30</v>
      </c>
      <c r="K5" s="848" t="s">
        <v>31</v>
      </c>
      <c r="L5" s="746" t="s">
        <v>32</v>
      </c>
      <c r="M5" s="746" t="s">
        <v>112</v>
      </c>
      <c r="N5" s="84" t="s">
        <v>33</v>
      </c>
      <c r="O5" s="747" t="s">
        <v>113</v>
      </c>
      <c r="P5" s="748" t="s">
        <v>114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115</v>
      </c>
      <c r="V5" s="746" t="s">
        <v>116</v>
      </c>
      <c r="W5" s="746" t="s">
        <v>117</v>
      </c>
      <c r="X5" s="845" t="s">
        <v>118</v>
      </c>
    </row>
    <row r="6" spans="1:24" s="18" customFormat="1" ht="16.5" thickBot="1" x14ac:dyDescent="0.3">
      <c r="A6" s="846"/>
      <c r="B6" s="733"/>
      <c r="C6" s="850">
        <v>25</v>
      </c>
      <c r="D6" s="320" t="s">
        <v>20</v>
      </c>
      <c r="E6" s="472" t="s">
        <v>52</v>
      </c>
      <c r="F6" s="474">
        <v>150</v>
      </c>
      <c r="G6" s="787"/>
      <c r="H6" s="346">
        <v>0.6</v>
      </c>
      <c r="I6" s="41">
        <v>0.45</v>
      </c>
      <c r="J6" s="42">
        <v>12.3</v>
      </c>
      <c r="K6" s="426">
        <v>54.9</v>
      </c>
      <c r="L6" s="244">
        <v>0.03</v>
      </c>
      <c r="M6" s="40">
        <v>0.05</v>
      </c>
      <c r="N6" s="41">
        <v>7.5</v>
      </c>
      <c r="O6" s="41">
        <v>0</v>
      </c>
      <c r="P6" s="47">
        <v>0</v>
      </c>
      <c r="Q6" s="346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5">
        <v>0.02</v>
      </c>
    </row>
    <row r="7" spans="1:24" s="18" customFormat="1" ht="26.45" customHeight="1" x14ac:dyDescent="0.25">
      <c r="A7" s="134" t="s">
        <v>6</v>
      </c>
      <c r="B7" s="179"/>
      <c r="C7" s="175">
        <v>189</v>
      </c>
      <c r="D7" s="851" t="s">
        <v>20</v>
      </c>
      <c r="E7" s="273" t="s">
        <v>148</v>
      </c>
      <c r="F7" s="868">
        <v>75</v>
      </c>
      <c r="G7" s="326"/>
      <c r="H7" s="308">
        <v>9.1999999999999993</v>
      </c>
      <c r="I7" s="17">
        <v>8.1</v>
      </c>
      <c r="J7" s="20">
        <v>22.5</v>
      </c>
      <c r="K7" s="245">
        <v>199.8</v>
      </c>
      <c r="L7" s="627">
        <v>5.1999999999999998E-2</v>
      </c>
      <c r="M7" s="308">
        <v>0.09</v>
      </c>
      <c r="N7" s="17">
        <v>0.06</v>
      </c>
      <c r="O7" s="17">
        <v>52.5</v>
      </c>
      <c r="P7" s="20">
        <v>0.33</v>
      </c>
      <c r="Q7" s="308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4">
        <v>7.0000000000000001E-3</v>
      </c>
    </row>
    <row r="8" spans="1:24" s="38" customFormat="1" ht="26.45" customHeight="1" x14ac:dyDescent="0.25">
      <c r="A8" s="184"/>
      <c r="B8" s="205"/>
      <c r="C8" s="161">
        <v>66</v>
      </c>
      <c r="D8" s="849" t="s">
        <v>61</v>
      </c>
      <c r="E8" s="410" t="s">
        <v>59</v>
      </c>
      <c r="F8" s="869">
        <v>150</v>
      </c>
      <c r="G8" s="128"/>
      <c r="H8" s="308">
        <v>15.6</v>
      </c>
      <c r="I8" s="17">
        <v>16.350000000000001</v>
      </c>
      <c r="J8" s="44">
        <v>2.7</v>
      </c>
      <c r="K8" s="329">
        <v>220.2</v>
      </c>
      <c r="L8" s="242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8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4">
        <v>0.1</v>
      </c>
    </row>
    <row r="9" spans="1:24" s="38" customFormat="1" ht="26.45" customHeight="1" x14ac:dyDescent="0.25">
      <c r="A9" s="184"/>
      <c r="B9" s="205"/>
      <c r="C9" s="129">
        <v>159</v>
      </c>
      <c r="D9" s="851" t="s">
        <v>47</v>
      </c>
      <c r="E9" s="273" t="s">
        <v>124</v>
      </c>
      <c r="F9" s="870">
        <v>200</v>
      </c>
      <c r="G9" s="167"/>
      <c r="H9" s="308">
        <v>0.2</v>
      </c>
      <c r="I9" s="17">
        <v>0</v>
      </c>
      <c r="J9" s="44">
        <v>19.8</v>
      </c>
      <c r="K9" s="329">
        <v>80</v>
      </c>
      <c r="L9" s="242">
        <v>0</v>
      </c>
      <c r="M9" s="19">
        <v>0</v>
      </c>
      <c r="N9" s="17">
        <v>9.1999999999999993</v>
      </c>
      <c r="O9" s="17">
        <v>0</v>
      </c>
      <c r="P9" s="44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4">
        <v>0</v>
      </c>
    </row>
    <row r="10" spans="1:24" s="38" customFormat="1" ht="26.45" customHeight="1" x14ac:dyDescent="0.25">
      <c r="A10" s="184"/>
      <c r="B10" s="175"/>
      <c r="C10" s="167">
        <v>120</v>
      </c>
      <c r="D10" s="851" t="s">
        <v>15</v>
      </c>
      <c r="E10" s="191" t="s">
        <v>92</v>
      </c>
      <c r="F10" s="188">
        <v>20</v>
      </c>
      <c r="G10" s="327"/>
      <c r="H10" s="308">
        <v>1.1399999999999999</v>
      </c>
      <c r="I10" s="17">
        <v>0.22</v>
      </c>
      <c r="J10" s="44">
        <v>7.44</v>
      </c>
      <c r="K10" s="330">
        <v>36.26</v>
      </c>
      <c r="L10" s="245">
        <v>0.02</v>
      </c>
      <c r="M10" s="21">
        <v>2.4E-2</v>
      </c>
      <c r="N10" s="22">
        <v>0.08</v>
      </c>
      <c r="O10" s="22">
        <v>0</v>
      </c>
      <c r="P10" s="23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5" customHeight="1" x14ac:dyDescent="0.25">
      <c r="A11" s="184"/>
      <c r="B11" s="205"/>
      <c r="C11" s="129"/>
      <c r="D11" s="866"/>
      <c r="E11" s="199" t="s">
        <v>21</v>
      </c>
      <c r="F11" s="873">
        <f>SUM(F6:F10)</f>
        <v>595</v>
      </c>
      <c r="G11" s="353"/>
      <c r="H11" s="577">
        <f t="shared" ref="H11:X11" si="0">SUM(H6:H10)</f>
        <v>26.74</v>
      </c>
      <c r="I11" s="103">
        <f t="shared" si="0"/>
        <v>25.119999999999997</v>
      </c>
      <c r="J11" s="350">
        <f t="shared" si="0"/>
        <v>64.739999999999995</v>
      </c>
      <c r="K11" s="547">
        <f>SUM(K6:K10)</f>
        <v>591.16</v>
      </c>
      <c r="L11" s="349">
        <f t="shared" si="0"/>
        <v>0.17199999999999999</v>
      </c>
      <c r="M11" s="547">
        <f t="shared" si="0"/>
        <v>0.57400000000000007</v>
      </c>
      <c r="N11" s="103">
        <f t="shared" si="0"/>
        <v>17.36</v>
      </c>
      <c r="O11" s="103">
        <f t="shared" si="0"/>
        <v>223.65</v>
      </c>
      <c r="P11" s="351">
        <f t="shared" si="0"/>
        <v>2.33</v>
      </c>
      <c r="Q11" s="577">
        <f t="shared" si="0"/>
        <v>386.89</v>
      </c>
      <c r="R11" s="103">
        <f t="shared" si="0"/>
        <v>456.1</v>
      </c>
      <c r="S11" s="103">
        <f t="shared" si="0"/>
        <v>73.39</v>
      </c>
      <c r="T11" s="103">
        <f t="shared" si="0"/>
        <v>8.1000000000000014</v>
      </c>
      <c r="U11" s="103">
        <f t="shared" si="0"/>
        <v>613.46999999999991</v>
      </c>
      <c r="V11" s="103">
        <f t="shared" si="0"/>
        <v>2.7499999999999997E-2</v>
      </c>
      <c r="W11" s="103">
        <f t="shared" si="0"/>
        <v>3.1199999999999999E-2</v>
      </c>
      <c r="X11" s="350">
        <f t="shared" si="0"/>
        <v>0.13900000000000001</v>
      </c>
    </row>
    <row r="12" spans="1:24" s="38" customFormat="1" ht="26.45" customHeight="1" thickBot="1" x14ac:dyDescent="0.3">
      <c r="A12" s="184"/>
      <c r="B12" s="810"/>
      <c r="C12" s="334"/>
      <c r="D12" s="867"/>
      <c r="E12" s="200" t="s">
        <v>22</v>
      </c>
      <c r="F12" s="335"/>
      <c r="G12" s="820"/>
      <c r="H12" s="315"/>
      <c r="I12" s="195"/>
      <c r="J12" s="196"/>
      <c r="K12" s="438">
        <f>K11/23.5</f>
        <v>25.155744680851061</v>
      </c>
      <c r="L12" s="882"/>
      <c r="M12" s="262"/>
      <c r="N12" s="195"/>
      <c r="O12" s="195"/>
      <c r="P12" s="279"/>
      <c r="Q12" s="315"/>
      <c r="R12" s="195"/>
      <c r="S12" s="195"/>
      <c r="T12" s="195"/>
      <c r="U12" s="195"/>
      <c r="V12" s="195"/>
      <c r="W12" s="195"/>
      <c r="X12" s="196"/>
    </row>
    <row r="13" spans="1:24" s="18" customFormat="1" ht="26.45" customHeight="1" x14ac:dyDescent="0.25">
      <c r="A13" s="186" t="s">
        <v>7</v>
      </c>
      <c r="B13" s="292"/>
      <c r="C13" s="370">
        <v>17</v>
      </c>
      <c r="D13" s="371" t="s">
        <v>20</v>
      </c>
      <c r="E13" s="871" t="s">
        <v>133</v>
      </c>
      <c r="F13" s="386">
        <v>40</v>
      </c>
      <c r="G13" s="372"/>
      <c r="H13" s="333">
        <v>4.76</v>
      </c>
      <c r="I13" s="39">
        <v>4.04</v>
      </c>
      <c r="J13" s="277">
        <v>0.24</v>
      </c>
      <c r="K13" s="627">
        <v>56.56</v>
      </c>
      <c r="L13" s="244">
        <v>0.02</v>
      </c>
      <c r="M13" s="52">
        <v>0.18</v>
      </c>
      <c r="N13" s="39">
        <v>0</v>
      </c>
      <c r="O13" s="39">
        <v>0.14000000000000001</v>
      </c>
      <c r="P13" s="53">
        <v>0.97</v>
      </c>
      <c r="Q13" s="333">
        <v>22</v>
      </c>
      <c r="R13" s="39">
        <v>74</v>
      </c>
      <c r="S13" s="39">
        <v>21.6</v>
      </c>
      <c r="T13" s="39">
        <v>1.08</v>
      </c>
      <c r="U13" s="39">
        <v>58.1</v>
      </c>
      <c r="V13" s="39">
        <v>8.9999999999999993E-3</v>
      </c>
      <c r="W13" s="39">
        <v>1.2999999999999999E-2</v>
      </c>
      <c r="X13" s="277">
        <v>2.4E-2</v>
      </c>
    </row>
    <row r="14" spans="1:24" s="18" customFormat="1" ht="26.45" customHeight="1" x14ac:dyDescent="0.25">
      <c r="A14" s="134"/>
      <c r="B14" s="359"/>
      <c r="C14" s="176">
        <v>1</v>
      </c>
      <c r="D14" s="323" t="s">
        <v>20</v>
      </c>
      <c r="E14" s="306" t="s">
        <v>12</v>
      </c>
      <c r="F14" s="819">
        <v>10</v>
      </c>
      <c r="G14" s="128"/>
      <c r="H14" s="308">
        <v>2.44</v>
      </c>
      <c r="I14" s="17">
        <v>2.36</v>
      </c>
      <c r="J14" s="44">
        <v>0</v>
      </c>
      <c r="K14" s="329">
        <v>31</v>
      </c>
      <c r="L14" s="242">
        <v>0</v>
      </c>
      <c r="M14" s="19">
        <v>0.03</v>
      </c>
      <c r="N14" s="17">
        <v>0.16</v>
      </c>
      <c r="O14" s="17">
        <v>28.8</v>
      </c>
      <c r="P14" s="20">
        <v>0.1</v>
      </c>
      <c r="Q14" s="308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4">
        <v>0</v>
      </c>
    </row>
    <row r="15" spans="1:24" s="18" customFormat="1" ht="26.45" customHeight="1" x14ac:dyDescent="0.25">
      <c r="A15" s="134"/>
      <c r="B15" s="117"/>
      <c r="C15" s="161">
        <v>128</v>
      </c>
      <c r="D15" s="323" t="s">
        <v>9</v>
      </c>
      <c r="E15" s="410" t="s">
        <v>76</v>
      </c>
      <c r="F15" s="233">
        <v>220</v>
      </c>
      <c r="G15" s="128"/>
      <c r="H15" s="309">
        <v>4.68</v>
      </c>
      <c r="I15" s="13">
        <v>8.19</v>
      </c>
      <c r="J15" s="48">
        <v>10.33</v>
      </c>
      <c r="K15" s="130">
        <v>134.49</v>
      </c>
      <c r="L15" s="177">
        <v>0.06</v>
      </c>
      <c r="M15" s="99">
        <v>0.08</v>
      </c>
      <c r="N15" s="13">
        <v>16.02</v>
      </c>
      <c r="O15" s="13">
        <v>10</v>
      </c>
      <c r="P15" s="25">
        <v>0.06</v>
      </c>
      <c r="Q15" s="309">
        <v>37.08</v>
      </c>
      <c r="R15" s="13">
        <v>76.03</v>
      </c>
      <c r="S15" s="13">
        <v>23.82</v>
      </c>
      <c r="T15" s="13">
        <v>1.34</v>
      </c>
      <c r="U15" s="13">
        <v>278.8</v>
      </c>
      <c r="V15" s="13">
        <v>6.0000000000000001E-3</v>
      </c>
      <c r="W15" s="13">
        <v>0</v>
      </c>
      <c r="X15" s="48">
        <v>3.5999999999999997E-2</v>
      </c>
    </row>
    <row r="16" spans="1:24" s="38" customFormat="1" ht="26.45" customHeight="1" x14ac:dyDescent="0.25">
      <c r="A16" s="135"/>
      <c r="B16" s="204" t="s">
        <v>73</v>
      </c>
      <c r="C16" s="210">
        <v>194</v>
      </c>
      <c r="D16" s="752" t="s">
        <v>10</v>
      </c>
      <c r="E16" s="808" t="s">
        <v>179</v>
      </c>
      <c r="F16" s="809">
        <v>90</v>
      </c>
      <c r="G16" s="210"/>
      <c r="H16" s="318">
        <v>16.559999999999999</v>
      </c>
      <c r="I16" s="60">
        <v>14.22</v>
      </c>
      <c r="J16" s="96">
        <v>11.7</v>
      </c>
      <c r="K16" s="461">
        <v>240.93</v>
      </c>
      <c r="L16" s="721">
        <v>3.5999999999999997E-2</v>
      </c>
      <c r="M16" s="70">
        <v>0.08</v>
      </c>
      <c r="N16" s="71">
        <v>0.5</v>
      </c>
      <c r="O16" s="71">
        <v>0.36</v>
      </c>
      <c r="P16" s="141">
        <v>2.7E-2</v>
      </c>
      <c r="Q16" s="415">
        <v>17.350000000000001</v>
      </c>
      <c r="R16" s="71">
        <v>113.15</v>
      </c>
      <c r="S16" s="71">
        <v>16.149999999999999</v>
      </c>
      <c r="T16" s="71">
        <v>0.97</v>
      </c>
      <c r="U16" s="71">
        <v>98.28</v>
      </c>
      <c r="V16" s="71">
        <v>3.5999999999999999E-3</v>
      </c>
      <c r="W16" s="71">
        <v>6.0000000000000001E-3</v>
      </c>
      <c r="X16" s="72">
        <v>0</v>
      </c>
    </row>
    <row r="17" spans="1:24" s="38" customFormat="1" ht="18.75" customHeight="1" x14ac:dyDescent="0.25">
      <c r="A17" s="135"/>
      <c r="B17" s="206" t="s">
        <v>75</v>
      </c>
      <c r="C17" s="211"/>
      <c r="D17" s="632"/>
      <c r="E17" s="806"/>
      <c r="F17" s="821"/>
      <c r="G17" s="237"/>
      <c r="H17" s="578"/>
      <c r="I17" s="102"/>
      <c r="J17" s="579"/>
      <c r="K17" s="769"/>
      <c r="L17" s="722"/>
      <c r="M17" s="698"/>
      <c r="N17" s="102"/>
      <c r="O17" s="102"/>
      <c r="P17" s="665"/>
      <c r="Q17" s="578"/>
      <c r="R17" s="102"/>
      <c r="S17" s="102"/>
      <c r="T17" s="102"/>
      <c r="U17" s="102"/>
      <c r="V17" s="102"/>
      <c r="W17" s="102"/>
      <c r="X17" s="579"/>
    </row>
    <row r="18" spans="1:24" s="38" customFormat="1" ht="25.5" customHeight="1" x14ac:dyDescent="0.25">
      <c r="A18" s="135"/>
      <c r="B18" s="153"/>
      <c r="C18" s="129">
        <v>52</v>
      </c>
      <c r="D18" s="258" t="s">
        <v>63</v>
      </c>
      <c r="E18" s="373" t="s">
        <v>126</v>
      </c>
      <c r="F18" s="175">
        <v>150</v>
      </c>
      <c r="G18" s="129"/>
      <c r="H18" s="319">
        <v>3.15</v>
      </c>
      <c r="I18" s="104">
        <v>4.5</v>
      </c>
      <c r="J18" s="263">
        <v>17.55</v>
      </c>
      <c r="K18" s="520">
        <v>122.85</v>
      </c>
      <c r="L18" s="242">
        <v>0.16</v>
      </c>
      <c r="M18" s="19">
        <v>0.11</v>
      </c>
      <c r="N18" s="17">
        <v>25.3</v>
      </c>
      <c r="O18" s="17">
        <v>15</v>
      </c>
      <c r="P18" s="44">
        <v>0.03</v>
      </c>
      <c r="Q18" s="308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4">
        <v>4.4999999999999998E-2</v>
      </c>
    </row>
    <row r="19" spans="1:24" s="18" customFormat="1" ht="39" customHeight="1" x14ac:dyDescent="0.25">
      <c r="A19" s="136"/>
      <c r="B19" s="153"/>
      <c r="C19" s="174">
        <v>493</v>
      </c>
      <c r="D19" s="224" t="s">
        <v>47</v>
      </c>
      <c r="E19" s="273" t="s">
        <v>53</v>
      </c>
      <c r="F19" s="442">
        <v>200</v>
      </c>
      <c r="G19" s="191"/>
      <c r="H19" s="308">
        <v>0.2</v>
      </c>
      <c r="I19" s="17">
        <v>0</v>
      </c>
      <c r="J19" s="44">
        <v>14</v>
      </c>
      <c r="K19" s="329">
        <v>56</v>
      </c>
      <c r="L19" s="308">
        <v>0</v>
      </c>
      <c r="M19" s="19">
        <v>0</v>
      </c>
      <c r="N19" s="17">
        <v>0</v>
      </c>
      <c r="O19" s="17">
        <v>0</v>
      </c>
      <c r="P19" s="20">
        <v>0</v>
      </c>
      <c r="Q19" s="308">
        <v>0.46</v>
      </c>
      <c r="R19" s="17">
        <v>0</v>
      </c>
      <c r="S19" s="17">
        <v>0.09</v>
      </c>
      <c r="T19" s="17">
        <v>0.06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26.45" customHeight="1" x14ac:dyDescent="0.25">
      <c r="A20" s="136"/>
      <c r="B20" s="153"/>
      <c r="C20" s="520">
        <v>119</v>
      </c>
      <c r="D20" s="193" t="s">
        <v>14</v>
      </c>
      <c r="E20" s="260" t="s">
        <v>57</v>
      </c>
      <c r="F20" s="175">
        <v>30</v>
      </c>
      <c r="G20" s="507"/>
      <c r="H20" s="358">
        <v>2.13</v>
      </c>
      <c r="I20" s="22">
        <v>0.21</v>
      </c>
      <c r="J20" s="51">
        <v>13.26</v>
      </c>
      <c r="K20" s="582">
        <v>72</v>
      </c>
      <c r="L20" s="245">
        <v>0.03</v>
      </c>
      <c r="M20" s="21">
        <v>0.01</v>
      </c>
      <c r="N20" s="22">
        <v>0</v>
      </c>
      <c r="O20" s="22">
        <v>0</v>
      </c>
      <c r="P20" s="23">
        <v>0</v>
      </c>
      <c r="Q20" s="358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26.45" customHeight="1" x14ac:dyDescent="0.25">
      <c r="A21" s="136"/>
      <c r="B21" s="175"/>
      <c r="C21" s="129">
        <v>120</v>
      </c>
      <c r="D21" s="193" t="s">
        <v>15</v>
      </c>
      <c r="E21" s="260" t="s">
        <v>49</v>
      </c>
      <c r="F21" s="175">
        <v>20</v>
      </c>
      <c r="G21" s="507"/>
      <c r="H21" s="358">
        <v>1.1399999999999999</v>
      </c>
      <c r="I21" s="22">
        <v>0.22</v>
      </c>
      <c r="J21" s="51">
        <v>7.44</v>
      </c>
      <c r="K21" s="582">
        <v>36.26</v>
      </c>
      <c r="L21" s="245">
        <v>0.02</v>
      </c>
      <c r="M21" s="21">
        <v>2.4E-2</v>
      </c>
      <c r="N21" s="22">
        <v>0.08</v>
      </c>
      <c r="O21" s="22">
        <v>0</v>
      </c>
      <c r="P21" s="23">
        <v>0</v>
      </c>
      <c r="Q21" s="358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38" customFormat="1" ht="26.45" customHeight="1" x14ac:dyDescent="0.25">
      <c r="A22" s="135"/>
      <c r="B22" s="204"/>
      <c r="C22" s="727"/>
      <c r="D22" s="822"/>
      <c r="E22" s="812" t="s">
        <v>21</v>
      </c>
      <c r="F22" s="599">
        <f>F13+F14+F15+F16+F18+F19+F20+F21</f>
        <v>760</v>
      </c>
      <c r="G22" s="727"/>
      <c r="H22" s="592">
        <f>H13+H14+H15+H16+H18+H19+H20+H21</f>
        <v>35.059999999999995</v>
      </c>
      <c r="I22" s="593">
        <f t="shared" ref="I22:X22" si="1">I13+I14+I15+I16+I18+I19+I20+I21</f>
        <v>33.74</v>
      </c>
      <c r="J22" s="594">
        <f t="shared" si="1"/>
        <v>74.52</v>
      </c>
      <c r="K22" s="660">
        <f t="shared" si="1"/>
        <v>750.09</v>
      </c>
      <c r="L22" s="383">
        <f t="shared" si="1"/>
        <v>0.32600000000000007</v>
      </c>
      <c r="M22" s="703">
        <f t="shared" si="1"/>
        <v>0.51400000000000001</v>
      </c>
      <c r="N22" s="593">
        <f t="shared" si="1"/>
        <v>42.06</v>
      </c>
      <c r="O22" s="593">
        <f t="shared" si="1"/>
        <v>54.3</v>
      </c>
      <c r="P22" s="683">
        <f t="shared" si="1"/>
        <v>1.1870000000000001</v>
      </c>
      <c r="Q22" s="592">
        <f t="shared" si="1"/>
        <v>211.04999999999998</v>
      </c>
      <c r="R22" s="593">
        <f t="shared" si="1"/>
        <v>501.58000000000004</v>
      </c>
      <c r="S22" s="593">
        <f t="shared" si="1"/>
        <v>129.38</v>
      </c>
      <c r="T22" s="593">
        <f t="shared" si="1"/>
        <v>20.71</v>
      </c>
      <c r="U22" s="593">
        <f t="shared" si="1"/>
        <v>1345.89</v>
      </c>
      <c r="V22" s="593">
        <f t="shared" si="1"/>
        <v>2.9600000000000001E-2</v>
      </c>
      <c r="W22" s="593">
        <f t="shared" si="1"/>
        <v>2.4E-2</v>
      </c>
      <c r="X22" s="594">
        <f t="shared" si="1"/>
        <v>0.11699999999999999</v>
      </c>
    </row>
    <row r="23" spans="1:24" s="38" customFormat="1" ht="26.45" customHeight="1" x14ac:dyDescent="0.25">
      <c r="A23" s="135"/>
      <c r="B23" s="815"/>
      <c r="C23" s="760"/>
      <c r="D23" s="823"/>
      <c r="E23" s="817" t="s">
        <v>21</v>
      </c>
      <c r="F23" s="382">
        <f>F13+F14+F15+F17+F18+F19+F20+F21</f>
        <v>670</v>
      </c>
      <c r="G23" s="760"/>
      <c r="H23" s="640">
        <f>H13+H14+H15+H17+H18+H19+H20+H21</f>
        <v>18.5</v>
      </c>
      <c r="I23" s="637">
        <f t="shared" ref="I23:X23" si="2">I13+I14+I15+I17+I18+I19+I20+I21</f>
        <v>19.52</v>
      </c>
      <c r="J23" s="641">
        <f t="shared" si="2"/>
        <v>62.82</v>
      </c>
      <c r="K23" s="681">
        <f t="shared" si="2"/>
        <v>509.15999999999997</v>
      </c>
      <c r="L23" s="382">
        <f t="shared" si="2"/>
        <v>0.29000000000000004</v>
      </c>
      <c r="M23" s="883">
        <f t="shared" si="2"/>
        <v>0.434</v>
      </c>
      <c r="N23" s="637">
        <f t="shared" si="2"/>
        <v>41.56</v>
      </c>
      <c r="O23" s="637">
        <f t="shared" si="2"/>
        <v>53.94</v>
      </c>
      <c r="P23" s="644">
        <f t="shared" si="2"/>
        <v>1.1600000000000001</v>
      </c>
      <c r="Q23" s="640">
        <f t="shared" si="2"/>
        <v>193.7</v>
      </c>
      <c r="R23" s="637">
        <f t="shared" si="2"/>
        <v>388.42999999999995</v>
      </c>
      <c r="S23" s="637">
        <f t="shared" si="2"/>
        <v>113.23</v>
      </c>
      <c r="T23" s="637">
        <f t="shared" si="2"/>
        <v>19.740000000000002</v>
      </c>
      <c r="U23" s="637">
        <f t="shared" si="2"/>
        <v>1247.6100000000001</v>
      </c>
      <c r="V23" s="637">
        <f t="shared" si="2"/>
        <v>2.6000000000000002E-2</v>
      </c>
      <c r="W23" s="637">
        <f t="shared" si="2"/>
        <v>1.8000000000000002E-2</v>
      </c>
      <c r="X23" s="641">
        <f t="shared" si="2"/>
        <v>0.11699999999999999</v>
      </c>
    </row>
    <row r="24" spans="1:24" s="38" customFormat="1" ht="26.45" customHeight="1" x14ac:dyDescent="0.25">
      <c r="A24" s="135"/>
      <c r="B24" s="813"/>
      <c r="C24" s="727"/>
      <c r="D24" s="822"/>
      <c r="E24" s="814" t="s">
        <v>22</v>
      </c>
      <c r="F24" s="301"/>
      <c r="G24" s="727"/>
      <c r="H24" s="253"/>
      <c r="I24" s="24"/>
      <c r="J24" s="73"/>
      <c r="K24" s="736">
        <f>K22/23.5</f>
        <v>31.918723404255321</v>
      </c>
      <c r="L24" s="301"/>
      <c r="M24" s="58"/>
      <c r="N24" s="24"/>
      <c r="O24" s="24"/>
      <c r="P24" s="140"/>
      <c r="Q24" s="253"/>
      <c r="R24" s="24"/>
      <c r="S24" s="24"/>
      <c r="T24" s="24"/>
      <c r="U24" s="24"/>
      <c r="V24" s="24"/>
      <c r="W24" s="24"/>
      <c r="X24" s="73"/>
    </row>
    <row r="25" spans="1:24" s="38" customFormat="1" ht="26.45" customHeight="1" thickBot="1" x14ac:dyDescent="0.3">
      <c r="A25" s="187"/>
      <c r="B25" s="735"/>
      <c r="C25" s="212"/>
      <c r="D25" s="824"/>
      <c r="E25" s="818" t="s">
        <v>22</v>
      </c>
      <c r="F25" s="234"/>
      <c r="G25" s="212"/>
      <c r="H25" s="604"/>
      <c r="I25" s="605"/>
      <c r="J25" s="606"/>
      <c r="K25" s="825">
        <f>K23/23.5</f>
        <v>21.666382978723401</v>
      </c>
      <c r="L25" s="234"/>
      <c r="M25" s="704"/>
      <c r="N25" s="605"/>
      <c r="O25" s="605"/>
      <c r="P25" s="684"/>
      <c r="Q25" s="604"/>
      <c r="R25" s="605"/>
      <c r="S25" s="605"/>
      <c r="T25" s="605"/>
      <c r="U25" s="605"/>
      <c r="V25" s="605"/>
      <c r="W25" s="605"/>
      <c r="X25" s="606"/>
    </row>
    <row r="26" spans="1:24" ht="15.75" x14ac:dyDescent="0.25">
      <c r="A26" s="9"/>
      <c r="B26" s="289"/>
      <c r="C26" s="290"/>
      <c r="D26" s="300"/>
      <c r="E26" s="30"/>
      <c r="F26" s="30"/>
      <c r="G26" s="268"/>
      <c r="H26" s="269"/>
      <c r="I26" s="268"/>
      <c r="J26" s="30"/>
      <c r="K26" s="270"/>
      <c r="L26" s="30"/>
      <c r="M26" s="30"/>
      <c r="N26" s="30"/>
      <c r="O26" s="271"/>
      <c r="P26" s="271"/>
      <c r="Q26" s="271"/>
      <c r="R26" s="271"/>
      <c r="S26" s="271"/>
    </row>
    <row r="29" spans="1:24" x14ac:dyDescent="0.25">
      <c r="A29" s="68" t="s">
        <v>65</v>
      </c>
      <c r="B29" s="143"/>
      <c r="C29" s="69"/>
      <c r="D29" s="57"/>
    </row>
    <row r="30" spans="1:24" x14ac:dyDescent="0.25">
      <c r="A30" s="65" t="s">
        <v>66</v>
      </c>
      <c r="B30" s="144"/>
      <c r="C30" s="66"/>
      <c r="D30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zoomScale="60" zoomScaleNormal="60" workbookViewId="0">
      <selection activeCell="E42" sqref="E42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42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 x14ac:dyDescent="0.35">
      <c r="A2" s="6" t="s">
        <v>1</v>
      </c>
      <c r="B2" s="7"/>
      <c r="C2" s="296"/>
      <c r="D2" s="298" t="s">
        <v>3</v>
      </c>
      <c r="E2" s="6"/>
      <c r="F2" s="8" t="s">
        <v>2</v>
      </c>
      <c r="G2" s="149">
        <v>16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97"/>
      <c r="D3" s="29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617"/>
      <c r="C4" s="616" t="s">
        <v>40</v>
      </c>
      <c r="D4" s="321"/>
      <c r="E4" s="220"/>
      <c r="F4" s="619"/>
      <c r="G4" s="618"/>
      <c r="H4" s="339" t="s">
        <v>23</v>
      </c>
      <c r="I4" s="340"/>
      <c r="J4" s="341"/>
      <c r="K4" s="423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28.5" customHeight="1" thickBot="1" x14ac:dyDescent="0.3">
      <c r="A5" s="183" t="s">
        <v>0</v>
      </c>
      <c r="B5" s="133"/>
      <c r="C5" s="127" t="s">
        <v>41</v>
      </c>
      <c r="D5" s="322" t="s">
        <v>42</v>
      </c>
      <c r="E5" s="127" t="s">
        <v>39</v>
      </c>
      <c r="F5" s="133" t="s">
        <v>27</v>
      </c>
      <c r="G5" s="127" t="s">
        <v>38</v>
      </c>
      <c r="H5" s="307" t="s">
        <v>28</v>
      </c>
      <c r="I5" s="91" t="s">
        <v>29</v>
      </c>
      <c r="J5" s="92" t="s">
        <v>30</v>
      </c>
      <c r="K5" s="424" t="s">
        <v>31</v>
      </c>
      <c r="L5" s="491" t="s">
        <v>32</v>
      </c>
      <c r="M5" s="491" t="s">
        <v>112</v>
      </c>
      <c r="N5" s="482" t="s">
        <v>33</v>
      </c>
      <c r="O5" s="711" t="s">
        <v>113</v>
      </c>
      <c r="P5" s="92" t="s">
        <v>114</v>
      </c>
      <c r="Q5" s="90" t="s">
        <v>34</v>
      </c>
      <c r="R5" s="91" t="s">
        <v>35</v>
      </c>
      <c r="S5" s="91" t="s">
        <v>36</v>
      </c>
      <c r="T5" s="92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39" customHeight="1" x14ac:dyDescent="0.25">
      <c r="A6" s="134" t="s">
        <v>6</v>
      </c>
      <c r="B6" s="197"/>
      <c r="C6" s="535">
        <v>166</v>
      </c>
      <c r="D6" s="530" t="s">
        <v>80</v>
      </c>
      <c r="E6" s="666" t="s">
        <v>109</v>
      </c>
      <c r="F6" s="276" t="s">
        <v>180</v>
      </c>
      <c r="G6" s="668"/>
      <c r="H6" s="635">
        <v>4.45</v>
      </c>
      <c r="I6" s="518">
        <v>5.15</v>
      </c>
      <c r="J6" s="636">
        <v>23.25</v>
      </c>
      <c r="K6" s="678">
        <v>156.94999999999999</v>
      </c>
      <c r="L6" s="333">
        <v>7.0000000000000007E-2</v>
      </c>
      <c r="M6" s="52">
        <v>5.0000000000000001E-3</v>
      </c>
      <c r="N6" s="39">
        <v>0.5</v>
      </c>
      <c r="O6" s="39">
        <v>0</v>
      </c>
      <c r="P6" s="53">
        <v>0</v>
      </c>
      <c r="Q6" s="333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77">
        <v>5.0000000000000001E-3</v>
      </c>
    </row>
    <row r="7" spans="1:24" s="38" customFormat="1" ht="26.45" customHeight="1" x14ac:dyDescent="0.25">
      <c r="A7" s="184"/>
      <c r="B7" s="205"/>
      <c r="C7" s="214">
        <v>266</v>
      </c>
      <c r="D7" s="258" t="s">
        <v>61</v>
      </c>
      <c r="E7" s="390" t="s">
        <v>137</v>
      </c>
      <c r="F7" s="235">
        <v>200</v>
      </c>
      <c r="G7" s="129"/>
      <c r="H7" s="358">
        <v>6.8</v>
      </c>
      <c r="I7" s="22">
        <v>7.46</v>
      </c>
      <c r="J7" s="51">
        <v>27</v>
      </c>
      <c r="K7" s="357">
        <v>202.2</v>
      </c>
      <c r="L7" s="308">
        <v>0.16</v>
      </c>
      <c r="M7" s="19">
        <v>0.24</v>
      </c>
      <c r="N7" s="17">
        <v>0.71</v>
      </c>
      <c r="O7" s="17">
        <v>13.53</v>
      </c>
      <c r="P7" s="20">
        <v>0.12</v>
      </c>
      <c r="Q7" s="308">
        <v>158.9</v>
      </c>
      <c r="R7" s="17">
        <v>208.4</v>
      </c>
      <c r="S7" s="17">
        <v>56.1</v>
      </c>
      <c r="T7" s="17">
        <v>1.25</v>
      </c>
      <c r="U7" s="17">
        <v>292.94</v>
      </c>
      <c r="V7" s="17">
        <v>1.7999999999999999E-2</v>
      </c>
      <c r="W7" s="17">
        <v>4.0000000000000001E-3</v>
      </c>
      <c r="X7" s="44">
        <v>4.7E-2</v>
      </c>
    </row>
    <row r="8" spans="1:24" s="38" customFormat="1" ht="26.45" customHeight="1" x14ac:dyDescent="0.25">
      <c r="A8" s="184"/>
      <c r="B8" s="205"/>
      <c r="C8" s="174">
        <v>493</v>
      </c>
      <c r="D8" s="224" t="s">
        <v>47</v>
      </c>
      <c r="E8" s="273" t="s">
        <v>53</v>
      </c>
      <c r="F8" s="442">
        <v>200</v>
      </c>
      <c r="G8" s="191"/>
      <c r="H8" s="308">
        <v>0.2</v>
      </c>
      <c r="I8" s="17">
        <v>0</v>
      </c>
      <c r="J8" s="44">
        <v>14</v>
      </c>
      <c r="K8" s="329">
        <v>56</v>
      </c>
      <c r="L8" s="308">
        <v>0</v>
      </c>
      <c r="M8" s="19">
        <v>0</v>
      </c>
      <c r="N8" s="17">
        <v>0</v>
      </c>
      <c r="O8" s="17">
        <v>0</v>
      </c>
      <c r="P8" s="20">
        <v>0</v>
      </c>
      <c r="Q8" s="308">
        <v>0.46</v>
      </c>
      <c r="R8" s="17">
        <v>0</v>
      </c>
      <c r="S8" s="17">
        <v>0.09</v>
      </c>
      <c r="T8" s="17">
        <v>0.06</v>
      </c>
      <c r="U8" s="17">
        <v>0.68</v>
      </c>
      <c r="V8" s="17">
        <v>0</v>
      </c>
      <c r="W8" s="17">
        <v>0</v>
      </c>
      <c r="X8" s="44">
        <v>0</v>
      </c>
    </row>
    <row r="9" spans="1:24" s="38" customFormat="1" ht="26.45" customHeight="1" x14ac:dyDescent="0.25">
      <c r="A9" s="184"/>
      <c r="B9" s="313"/>
      <c r="C9" s="536">
        <v>119</v>
      </c>
      <c r="D9" s="170" t="s">
        <v>57</v>
      </c>
      <c r="E9" s="259" t="s">
        <v>43</v>
      </c>
      <c r="F9" s="175">
        <v>30</v>
      </c>
      <c r="G9" s="620"/>
      <c r="H9" s="358">
        <v>2.13</v>
      </c>
      <c r="I9" s="22">
        <v>0.21</v>
      </c>
      <c r="J9" s="51">
        <v>13.26</v>
      </c>
      <c r="K9" s="582">
        <v>72</v>
      </c>
      <c r="L9" s="358">
        <v>0.03</v>
      </c>
      <c r="M9" s="21">
        <v>0.01</v>
      </c>
      <c r="N9" s="22">
        <v>0</v>
      </c>
      <c r="O9" s="22">
        <v>0</v>
      </c>
      <c r="P9" s="51">
        <v>0</v>
      </c>
      <c r="Q9" s="358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1">
        <v>0</v>
      </c>
    </row>
    <row r="10" spans="1:24" s="38" customFormat="1" ht="26.45" customHeight="1" x14ac:dyDescent="0.25">
      <c r="A10" s="184"/>
      <c r="B10" s="175"/>
      <c r="C10" s="214">
        <v>120</v>
      </c>
      <c r="D10" s="170" t="s">
        <v>49</v>
      </c>
      <c r="E10" s="259" t="s">
        <v>13</v>
      </c>
      <c r="F10" s="175">
        <v>30</v>
      </c>
      <c r="G10" s="620"/>
      <c r="H10" s="308">
        <v>1.71</v>
      </c>
      <c r="I10" s="17">
        <v>0.33</v>
      </c>
      <c r="J10" s="44">
        <v>11.16</v>
      </c>
      <c r="K10" s="251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08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4">
        <v>0.02</v>
      </c>
    </row>
    <row r="11" spans="1:24" s="38" customFormat="1" ht="26.45" customHeight="1" x14ac:dyDescent="0.25">
      <c r="A11" s="184"/>
      <c r="B11" s="175"/>
      <c r="C11" s="214" t="s">
        <v>145</v>
      </c>
      <c r="D11" s="170" t="s">
        <v>18</v>
      </c>
      <c r="E11" s="259" t="s">
        <v>146</v>
      </c>
      <c r="F11" s="175">
        <v>250</v>
      </c>
      <c r="G11" s="620"/>
      <c r="H11" s="308">
        <v>1.5</v>
      </c>
      <c r="I11" s="17">
        <v>0</v>
      </c>
      <c r="J11" s="44">
        <v>31.25</v>
      </c>
      <c r="K11" s="329">
        <v>131</v>
      </c>
      <c r="L11" s="19"/>
      <c r="M11" s="19"/>
      <c r="N11" s="17"/>
      <c r="O11" s="17"/>
      <c r="P11" s="20"/>
      <c r="Q11" s="308"/>
      <c r="R11" s="17"/>
      <c r="S11" s="17"/>
      <c r="T11" s="17"/>
      <c r="U11" s="17"/>
      <c r="V11" s="17"/>
      <c r="W11" s="17"/>
      <c r="X11" s="44"/>
    </row>
    <row r="12" spans="1:24" s="38" customFormat="1" ht="26.45" customHeight="1" x14ac:dyDescent="0.25">
      <c r="A12" s="184"/>
      <c r="B12" s="175"/>
      <c r="C12" s="214"/>
      <c r="D12" s="170"/>
      <c r="E12" s="228" t="s">
        <v>21</v>
      </c>
      <c r="F12" s="349">
        <v>765</v>
      </c>
      <c r="G12" s="620"/>
      <c r="H12" s="358">
        <v>16.28</v>
      </c>
      <c r="I12" s="22">
        <v>17.579999999999998</v>
      </c>
      <c r="J12" s="51">
        <v>85.32</v>
      </c>
      <c r="K12" s="582">
        <f>K6+K7+K8+K9+K10+K11</f>
        <v>672.54</v>
      </c>
      <c r="L12" s="358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58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1">
        <v>7.1999999999999995E-2</v>
      </c>
    </row>
    <row r="13" spans="1:24" s="38" customFormat="1" ht="26.45" customHeight="1" thickBot="1" x14ac:dyDescent="0.3">
      <c r="A13" s="185"/>
      <c r="B13" s="316"/>
      <c r="C13" s="250"/>
      <c r="D13" s="324"/>
      <c r="E13" s="229" t="s">
        <v>22</v>
      </c>
      <c r="F13" s="509"/>
      <c r="G13" s="261"/>
      <c r="H13" s="257"/>
      <c r="I13" s="56"/>
      <c r="J13" s="146"/>
      <c r="K13" s="669">
        <f>K12/23.5</f>
        <v>28.618723404255316</v>
      </c>
      <c r="L13" s="257"/>
      <c r="M13" s="198"/>
      <c r="N13" s="56"/>
      <c r="O13" s="56"/>
      <c r="P13" s="166"/>
      <c r="Q13" s="257"/>
      <c r="R13" s="56"/>
      <c r="S13" s="56"/>
      <c r="T13" s="56"/>
      <c r="U13" s="56"/>
      <c r="V13" s="56"/>
      <c r="W13" s="56"/>
      <c r="X13" s="146"/>
    </row>
    <row r="14" spans="1:24" s="18" customFormat="1" ht="26.45" customHeight="1" x14ac:dyDescent="0.25">
      <c r="A14" s="134" t="s">
        <v>7</v>
      </c>
      <c r="B14" s="359"/>
      <c r="C14" s="179">
        <v>25</v>
      </c>
      <c r="D14" s="320" t="s">
        <v>20</v>
      </c>
      <c r="E14" s="472" t="s">
        <v>52</v>
      </c>
      <c r="F14" s="474">
        <v>150</v>
      </c>
      <c r="G14" s="179"/>
      <c r="H14" s="40">
        <v>0.6</v>
      </c>
      <c r="I14" s="41">
        <v>0.45</v>
      </c>
      <c r="J14" s="47">
        <v>12.3</v>
      </c>
      <c r="K14" s="244">
        <v>54.9</v>
      </c>
      <c r="L14" s="346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1">
        <v>0.02</v>
      </c>
    </row>
    <row r="15" spans="1:24" s="18" customFormat="1" ht="26.45" customHeight="1" x14ac:dyDescent="0.25">
      <c r="A15" s="134"/>
      <c r="B15" s="117"/>
      <c r="C15" s="347">
        <v>257</v>
      </c>
      <c r="D15" s="258" t="s">
        <v>9</v>
      </c>
      <c r="E15" s="390" t="s">
        <v>139</v>
      </c>
      <c r="F15" s="235">
        <v>200</v>
      </c>
      <c r="G15" s="189"/>
      <c r="H15" s="309">
        <v>7.62</v>
      </c>
      <c r="I15" s="13">
        <v>13</v>
      </c>
      <c r="J15" s="48">
        <v>5.66</v>
      </c>
      <c r="K15" s="190">
        <v>172.8</v>
      </c>
      <c r="L15" s="309">
        <v>0.06</v>
      </c>
      <c r="M15" s="99">
        <v>0.08</v>
      </c>
      <c r="N15" s="13">
        <v>4.78</v>
      </c>
      <c r="O15" s="13">
        <v>40</v>
      </c>
      <c r="P15" s="48">
        <v>0.08</v>
      </c>
      <c r="Q15" s="99">
        <v>37.22</v>
      </c>
      <c r="R15" s="13">
        <v>99.93</v>
      </c>
      <c r="S15" s="13">
        <v>20.350000000000001</v>
      </c>
      <c r="T15" s="13">
        <v>1.44</v>
      </c>
      <c r="U15" s="13">
        <v>275.52</v>
      </c>
      <c r="V15" s="13">
        <v>4.0000000000000001E-3</v>
      </c>
      <c r="W15" s="13">
        <v>2.9999999999999997E-4</v>
      </c>
      <c r="X15" s="48">
        <v>0.03</v>
      </c>
    </row>
    <row r="16" spans="1:24" s="38" customFormat="1" ht="32.25" customHeight="1" x14ac:dyDescent="0.25">
      <c r="A16" s="135"/>
      <c r="B16" s="205"/>
      <c r="C16" s="237">
        <v>177</v>
      </c>
      <c r="D16" s="730" t="s">
        <v>10</v>
      </c>
      <c r="E16" s="207" t="s">
        <v>91</v>
      </c>
      <c r="F16" s="879">
        <v>90</v>
      </c>
      <c r="G16" s="211"/>
      <c r="H16" s="464">
        <v>19.71</v>
      </c>
      <c r="I16" s="63">
        <v>3.42</v>
      </c>
      <c r="J16" s="97">
        <v>1.26</v>
      </c>
      <c r="K16" s="462">
        <v>114.3</v>
      </c>
      <c r="L16" s="464">
        <v>0.06</v>
      </c>
      <c r="M16" s="63">
        <v>0.18</v>
      </c>
      <c r="N16" s="63">
        <v>3.98</v>
      </c>
      <c r="O16" s="63">
        <v>28.8</v>
      </c>
      <c r="P16" s="64">
        <v>0</v>
      </c>
      <c r="Q16" s="464">
        <v>21.32</v>
      </c>
      <c r="R16" s="63">
        <v>76.22</v>
      </c>
      <c r="S16" s="63">
        <v>22.3</v>
      </c>
      <c r="T16" s="63">
        <v>0.96</v>
      </c>
      <c r="U16" s="63">
        <v>360.2</v>
      </c>
      <c r="V16" s="63">
        <v>5.4000000000000003E-3</v>
      </c>
      <c r="W16" s="63">
        <v>0</v>
      </c>
      <c r="X16" s="97">
        <v>0.14000000000000001</v>
      </c>
    </row>
    <row r="17" spans="1:24" s="38" customFormat="1" ht="27" customHeight="1" x14ac:dyDescent="0.25">
      <c r="A17" s="135"/>
      <c r="B17" s="155"/>
      <c r="C17" s="215">
        <v>55</v>
      </c>
      <c r="D17" s="191" t="s">
        <v>63</v>
      </c>
      <c r="E17" s="221" t="s">
        <v>94</v>
      </c>
      <c r="F17" s="174">
        <v>150</v>
      </c>
      <c r="G17" s="188"/>
      <c r="H17" s="309">
        <v>3.6</v>
      </c>
      <c r="I17" s="13">
        <v>4.95</v>
      </c>
      <c r="J17" s="48">
        <v>24.6</v>
      </c>
      <c r="K17" s="190">
        <v>156.6</v>
      </c>
      <c r="L17" s="99">
        <v>0.03</v>
      </c>
      <c r="M17" s="99">
        <v>0.03</v>
      </c>
      <c r="N17" s="13">
        <v>0</v>
      </c>
      <c r="O17" s="13">
        <v>0</v>
      </c>
      <c r="P17" s="25">
        <v>0</v>
      </c>
      <c r="Q17" s="309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8">
        <v>0.03</v>
      </c>
    </row>
    <row r="18" spans="1:24" s="18" customFormat="1" ht="38.25" customHeight="1" x14ac:dyDescent="0.25">
      <c r="A18" s="136"/>
      <c r="B18" s="153"/>
      <c r="C18" s="128">
        <v>104</v>
      </c>
      <c r="D18" s="323" t="s">
        <v>18</v>
      </c>
      <c r="E18" s="306" t="s">
        <v>177</v>
      </c>
      <c r="F18" s="233">
        <v>200</v>
      </c>
      <c r="G18" s="128"/>
      <c r="H18" s="308">
        <v>0</v>
      </c>
      <c r="I18" s="17">
        <v>0</v>
      </c>
      <c r="J18" s="44">
        <v>37.200000000000003</v>
      </c>
      <c r="K18" s="242">
        <v>146</v>
      </c>
      <c r="L18" s="308">
        <v>0.6</v>
      </c>
      <c r="M18" s="19">
        <v>0.1</v>
      </c>
      <c r="N18" s="17">
        <v>40</v>
      </c>
      <c r="O18" s="17">
        <v>0.24</v>
      </c>
      <c r="P18" s="20">
        <v>0.96</v>
      </c>
      <c r="Q18" s="308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53"/>
      <c r="C19" s="378">
        <v>119</v>
      </c>
      <c r="D19" s="191" t="s">
        <v>14</v>
      </c>
      <c r="E19" s="227" t="s">
        <v>57</v>
      </c>
      <c r="F19" s="174">
        <v>30</v>
      </c>
      <c r="G19" s="188"/>
      <c r="H19" s="308">
        <v>2.13</v>
      </c>
      <c r="I19" s="17">
        <v>0.21</v>
      </c>
      <c r="J19" s="44">
        <v>13.26</v>
      </c>
      <c r="K19" s="251">
        <v>72</v>
      </c>
      <c r="L19" s="308">
        <v>0.03</v>
      </c>
      <c r="M19" s="19">
        <v>0.01</v>
      </c>
      <c r="N19" s="17">
        <v>0</v>
      </c>
      <c r="O19" s="17">
        <v>0</v>
      </c>
      <c r="P19" s="44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4">
        <v>0</v>
      </c>
    </row>
    <row r="20" spans="1:24" s="18" customFormat="1" ht="23.25" customHeight="1" x14ac:dyDescent="0.25">
      <c r="A20" s="136"/>
      <c r="B20" s="176"/>
      <c r="C20" s="215">
        <v>120</v>
      </c>
      <c r="D20" s="191" t="s">
        <v>15</v>
      </c>
      <c r="E20" s="227" t="s">
        <v>49</v>
      </c>
      <c r="F20" s="174">
        <v>25</v>
      </c>
      <c r="G20" s="188"/>
      <c r="H20" s="308">
        <v>1.42</v>
      </c>
      <c r="I20" s="17">
        <v>0.27</v>
      </c>
      <c r="J20" s="44">
        <v>9.3000000000000007</v>
      </c>
      <c r="K20" s="251">
        <v>45.32</v>
      </c>
      <c r="L20" s="358">
        <v>0.02</v>
      </c>
      <c r="M20" s="21">
        <v>0.03</v>
      </c>
      <c r="N20" s="22">
        <v>0.1</v>
      </c>
      <c r="O20" s="22">
        <v>0</v>
      </c>
      <c r="P20" s="23">
        <v>0</v>
      </c>
      <c r="Q20" s="358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5" customHeight="1" x14ac:dyDescent="0.25">
      <c r="A21" s="135"/>
      <c r="B21" s="205"/>
      <c r="C21" s="216"/>
      <c r="D21" s="532"/>
      <c r="E21" s="228" t="s">
        <v>21</v>
      </c>
      <c r="F21" s="246">
        <f>SUM(F14:F20)</f>
        <v>845</v>
      </c>
      <c r="G21" s="335"/>
      <c r="H21" s="254">
        <f t="shared" ref="H21:X21" si="0">SUM(H14:H20)</f>
        <v>35.080000000000005</v>
      </c>
      <c r="I21" s="36">
        <f t="shared" si="0"/>
        <v>22.299999999999997</v>
      </c>
      <c r="J21" s="79">
        <f t="shared" si="0"/>
        <v>103.58000000000001</v>
      </c>
      <c r="K21" s="546">
        <f t="shared" si="0"/>
        <v>761.92000000000007</v>
      </c>
      <c r="L21" s="37">
        <f t="shared" si="0"/>
        <v>0.83000000000000007</v>
      </c>
      <c r="M21" s="36">
        <f t="shared" si="0"/>
        <v>0.48</v>
      </c>
      <c r="N21" s="36">
        <f t="shared" si="0"/>
        <v>56.360000000000007</v>
      </c>
      <c r="O21" s="36">
        <f t="shared" si="0"/>
        <v>69.039999999999992</v>
      </c>
      <c r="P21" s="347">
        <f t="shared" si="0"/>
        <v>1.04</v>
      </c>
      <c r="Q21" s="254">
        <f t="shared" si="0"/>
        <v>125.79999999999998</v>
      </c>
      <c r="R21" s="36">
        <f t="shared" si="0"/>
        <v>454.01</v>
      </c>
      <c r="S21" s="36">
        <f t="shared" si="0"/>
        <v>110.02000000000001</v>
      </c>
      <c r="T21" s="36">
        <f t="shared" si="0"/>
        <v>8.1300000000000008</v>
      </c>
      <c r="U21" s="36">
        <f t="shared" si="0"/>
        <v>1074.81</v>
      </c>
      <c r="V21" s="36">
        <f t="shared" si="0"/>
        <v>1.4900000000000002E-2</v>
      </c>
      <c r="W21" s="36">
        <f t="shared" si="0"/>
        <v>2.9000000000000001E-2</v>
      </c>
      <c r="X21" s="79">
        <f t="shared" si="0"/>
        <v>0.24</v>
      </c>
    </row>
    <row r="22" spans="1:24" s="38" customFormat="1" ht="26.45" customHeight="1" thickBot="1" x14ac:dyDescent="0.3">
      <c r="A22" s="187"/>
      <c r="B22" s="316"/>
      <c r="C22" s="217"/>
      <c r="D22" s="667"/>
      <c r="E22" s="229" t="s">
        <v>22</v>
      </c>
      <c r="F22" s="178"/>
      <c r="G22" s="348"/>
      <c r="H22" s="257"/>
      <c r="I22" s="56"/>
      <c r="J22" s="146"/>
      <c r="K22" s="670">
        <f>K21/23.5</f>
        <v>32.422127659574471</v>
      </c>
      <c r="L22" s="198"/>
      <c r="M22" s="198"/>
      <c r="N22" s="56"/>
      <c r="O22" s="56"/>
      <c r="P22" s="166"/>
      <c r="Q22" s="257"/>
      <c r="R22" s="56"/>
      <c r="S22" s="56"/>
      <c r="T22" s="56"/>
      <c r="U22" s="56"/>
      <c r="V22" s="56"/>
      <c r="W22" s="56"/>
      <c r="X22" s="146"/>
    </row>
    <row r="23" spans="1:24" ht="15.75" x14ac:dyDescent="0.25">
      <c r="A23" s="9"/>
      <c r="B23" s="289"/>
      <c r="C23" s="290"/>
      <c r="D23" s="300"/>
      <c r="E23" s="30"/>
      <c r="F23" s="30"/>
      <c r="G23" s="268"/>
      <c r="H23" s="269"/>
      <c r="I23" s="268"/>
      <c r="J23" s="30"/>
      <c r="K23" s="270"/>
      <c r="L23" s="30"/>
      <c r="M23" s="30"/>
      <c r="N23" s="30"/>
      <c r="O23" s="271"/>
      <c r="P23" s="271"/>
      <c r="Q23" s="271"/>
      <c r="R23" s="271"/>
      <c r="S23" s="27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zoomScale="70" zoomScaleNormal="70" workbookViewId="0">
      <selection activeCell="U20" sqref="U20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1</v>
      </c>
      <c r="B2" s="296"/>
      <c r="C2" s="7"/>
      <c r="D2" s="6" t="s">
        <v>3</v>
      </c>
      <c r="E2" s="6"/>
      <c r="F2" s="8" t="s">
        <v>2</v>
      </c>
      <c r="G2" s="149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297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733"/>
      <c r="C4" s="126" t="s">
        <v>40</v>
      </c>
      <c r="D4" s="168"/>
      <c r="E4" s="220"/>
      <c r="F4" s="132"/>
      <c r="G4" s="132"/>
      <c r="H4" s="85" t="s">
        <v>23</v>
      </c>
      <c r="I4" s="85"/>
      <c r="J4" s="85"/>
      <c r="K4" s="375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28.5" customHeight="1" thickBot="1" x14ac:dyDescent="0.3">
      <c r="A5" s="183" t="s">
        <v>0</v>
      </c>
      <c r="B5" s="734"/>
      <c r="C5" s="127" t="s">
        <v>41</v>
      </c>
      <c r="D5" s="169" t="s">
        <v>42</v>
      </c>
      <c r="E5" s="725" t="s">
        <v>39</v>
      </c>
      <c r="F5" s="133" t="s">
        <v>27</v>
      </c>
      <c r="G5" s="133" t="s">
        <v>38</v>
      </c>
      <c r="H5" s="743" t="s">
        <v>28</v>
      </c>
      <c r="I5" s="744" t="s">
        <v>29</v>
      </c>
      <c r="J5" s="745" t="s">
        <v>30</v>
      </c>
      <c r="K5" s="376" t="s">
        <v>31</v>
      </c>
      <c r="L5" s="746" t="s">
        <v>32</v>
      </c>
      <c r="M5" s="746" t="s">
        <v>112</v>
      </c>
      <c r="N5" s="84" t="s">
        <v>33</v>
      </c>
      <c r="O5" s="747" t="s">
        <v>113</v>
      </c>
      <c r="P5" s="748" t="s">
        <v>114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115</v>
      </c>
      <c r="V5" s="746" t="s">
        <v>116</v>
      </c>
      <c r="W5" s="746" t="s">
        <v>117</v>
      </c>
      <c r="X5" s="738" t="s">
        <v>118</v>
      </c>
    </row>
    <row r="6" spans="1:24" s="18" customFormat="1" ht="26.45" customHeight="1" x14ac:dyDescent="0.25">
      <c r="A6" s="134" t="s">
        <v>6</v>
      </c>
      <c r="B6" s="174"/>
      <c r="C6" s="167">
        <v>1</v>
      </c>
      <c r="D6" s="528" t="s">
        <v>20</v>
      </c>
      <c r="E6" s="355" t="s">
        <v>12</v>
      </c>
      <c r="F6" s="188">
        <v>15</v>
      </c>
      <c r="G6" s="739"/>
      <c r="H6" s="346">
        <v>3.66</v>
      </c>
      <c r="I6" s="41">
        <v>3.54</v>
      </c>
      <c r="J6" s="42">
        <v>0</v>
      </c>
      <c r="K6" s="330">
        <v>46.5</v>
      </c>
      <c r="L6" s="346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46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5" customHeight="1" x14ac:dyDescent="0.25">
      <c r="A7" s="184"/>
      <c r="B7" s="204" t="s">
        <v>73</v>
      </c>
      <c r="C7" s="210">
        <v>90</v>
      </c>
      <c r="D7" s="663" t="s">
        <v>10</v>
      </c>
      <c r="E7" s="503" t="s">
        <v>181</v>
      </c>
      <c r="F7" s="726">
        <v>90</v>
      </c>
      <c r="G7" s="663"/>
      <c r="H7" s="415">
        <v>15.2</v>
      </c>
      <c r="I7" s="71">
        <v>14.04</v>
      </c>
      <c r="J7" s="72">
        <v>8.9</v>
      </c>
      <c r="K7" s="631">
        <v>222.75</v>
      </c>
      <c r="L7" s="415">
        <v>0.36</v>
      </c>
      <c r="M7" s="71">
        <v>0.15</v>
      </c>
      <c r="N7" s="71">
        <v>0.09</v>
      </c>
      <c r="O7" s="71">
        <v>25.35</v>
      </c>
      <c r="P7" s="141">
        <v>0.16</v>
      </c>
      <c r="Q7" s="415">
        <v>54.18</v>
      </c>
      <c r="R7" s="71">
        <v>117.54</v>
      </c>
      <c r="S7" s="71">
        <v>24.85</v>
      </c>
      <c r="T7" s="71">
        <v>1.6</v>
      </c>
      <c r="U7" s="71">
        <v>268.38</v>
      </c>
      <c r="V7" s="71">
        <v>0</v>
      </c>
      <c r="W7" s="71">
        <v>0</v>
      </c>
      <c r="X7" s="72">
        <v>0.09</v>
      </c>
    </row>
    <row r="8" spans="1:24" s="38" customFormat="1" ht="26.45" customHeight="1" x14ac:dyDescent="0.25">
      <c r="A8" s="184"/>
      <c r="B8" s="206" t="s">
        <v>122</v>
      </c>
      <c r="C8" s="381">
        <v>423</v>
      </c>
      <c r="D8" s="458" t="s">
        <v>10</v>
      </c>
      <c r="E8" s="920" t="s">
        <v>142</v>
      </c>
      <c r="F8" s="716">
        <v>100</v>
      </c>
      <c r="G8" s="232"/>
      <c r="H8" s="310">
        <v>15</v>
      </c>
      <c r="I8" s="77">
        <v>20</v>
      </c>
      <c r="J8" s="139">
        <v>5.01</v>
      </c>
      <c r="K8" s="865">
        <v>260</v>
      </c>
      <c r="L8" s="310">
        <v>7.0000000000000007E-2</v>
      </c>
      <c r="M8" s="77">
        <v>0.12</v>
      </c>
      <c r="N8" s="77">
        <v>2.48</v>
      </c>
      <c r="O8" s="77">
        <v>20</v>
      </c>
      <c r="P8" s="705">
        <v>0</v>
      </c>
      <c r="Q8" s="310">
        <v>32.869999999999997</v>
      </c>
      <c r="R8" s="77">
        <v>178.2</v>
      </c>
      <c r="S8" s="77">
        <v>23.18</v>
      </c>
      <c r="T8" s="77">
        <v>2.4</v>
      </c>
      <c r="U8" s="77">
        <v>266.67</v>
      </c>
      <c r="V8" s="77">
        <v>6.0000000000000001E-3</v>
      </c>
      <c r="W8" s="77">
        <v>0</v>
      </c>
      <c r="X8" s="139">
        <v>0.05</v>
      </c>
    </row>
    <row r="9" spans="1:24" s="38" customFormat="1" ht="26.45" customHeight="1" x14ac:dyDescent="0.25">
      <c r="A9" s="184"/>
      <c r="B9" s="205"/>
      <c r="C9" s="176">
        <v>511</v>
      </c>
      <c r="D9" s="338" t="s">
        <v>63</v>
      </c>
      <c r="E9" s="434" t="s">
        <v>60</v>
      </c>
      <c r="F9" s="128">
        <v>150</v>
      </c>
      <c r="G9" s="176"/>
      <c r="H9" s="99">
        <v>3.7</v>
      </c>
      <c r="I9" s="13">
        <v>5.2</v>
      </c>
      <c r="J9" s="25">
        <v>38.5</v>
      </c>
      <c r="K9" s="177">
        <v>219</v>
      </c>
      <c r="L9" s="99">
        <v>0.02</v>
      </c>
      <c r="M9" s="99">
        <v>0.03</v>
      </c>
      <c r="N9" s="13">
        <v>0</v>
      </c>
      <c r="O9" s="13">
        <v>0.21</v>
      </c>
      <c r="P9" s="25">
        <v>0.08</v>
      </c>
      <c r="Q9" s="309">
        <v>57.73</v>
      </c>
      <c r="R9" s="13">
        <v>92.89</v>
      </c>
      <c r="S9" s="35">
        <v>16.2</v>
      </c>
      <c r="T9" s="13">
        <v>0.76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38" customFormat="1" ht="36" customHeight="1" x14ac:dyDescent="0.25">
      <c r="A10" s="184"/>
      <c r="B10" s="174"/>
      <c r="C10" s="175">
        <v>23</v>
      </c>
      <c r="D10" s="338" t="s">
        <v>18</v>
      </c>
      <c r="E10" s="410" t="s">
        <v>164</v>
      </c>
      <c r="F10" s="367">
        <v>200</v>
      </c>
      <c r="G10" s="213"/>
      <c r="H10" s="308">
        <v>0</v>
      </c>
      <c r="I10" s="17">
        <v>0</v>
      </c>
      <c r="J10" s="44">
        <v>26</v>
      </c>
      <c r="K10" s="329">
        <v>105</v>
      </c>
      <c r="L10" s="308">
        <v>0.16</v>
      </c>
      <c r="M10" s="17">
        <v>0.1</v>
      </c>
      <c r="N10" s="17">
        <v>10.199999999999999</v>
      </c>
      <c r="O10" s="17">
        <v>0.16</v>
      </c>
      <c r="P10" s="44">
        <v>0.96</v>
      </c>
      <c r="Q10" s="19">
        <v>97.5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45" customHeight="1" x14ac:dyDescent="0.25">
      <c r="A11" s="184"/>
      <c r="B11" s="175"/>
      <c r="C11" s="130">
        <v>119</v>
      </c>
      <c r="D11" s="528" t="s">
        <v>14</v>
      </c>
      <c r="E11" s="191" t="s">
        <v>57</v>
      </c>
      <c r="F11" s="188">
        <v>25</v>
      </c>
      <c r="G11" s="740"/>
      <c r="H11" s="308">
        <v>1.7749999999999999</v>
      </c>
      <c r="I11" s="17">
        <v>0.17499999999999999</v>
      </c>
      <c r="J11" s="44">
        <v>11.05</v>
      </c>
      <c r="K11" s="330">
        <v>60</v>
      </c>
      <c r="L11" s="358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26.45" customHeight="1" x14ac:dyDescent="0.25">
      <c r="A12" s="184"/>
      <c r="B12" s="175"/>
      <c r="C12" s="167">
        <v>120</v>
      </c>
      <c r="D12" s="528" t="s">
        <v>15</v>
      </c>
      <c r="E12" s="191" t="s">
        <v>49</v>
      </c>
      <c r="F12" s="188">
        <v>20</v>
      </c>
      <c r="G12" s="740"/>
      <c r="H12" s="308">
        <v>1.1399999999999999</v>
      </c>
      <c r="I12" s="17">
        <v>0.22</v>
      </c>
      <c r="J12" s="44">
        <v>7.44</v>
      </c>
      <c r="K12" s="330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6.45" customHeight="1" x14ac:dyDescent="0.25">
      <c r="A13" s="184"/>
      <c r="B13" s="231" t="s">
        <v>73</v>
      </c>
      <c r="C13" s="210"/>
      <c r="D13" s="663"/>
      <c r="E13" s="591" t="s">
        <v>21</v>
      </c>
      <c r="F13" s="726">
        <f>F6+F7+F9+F10+F11+F12</f>
        <v>500</v>
      </c>
      <c r="G13" s="210"/>
      <c r="H13" s="253">
        <f t="shared" ref="H13:X13" si="0">H6+H7+H9+H10+H11+H12</f>
        <v>25.474999999999998</v>
      </c>
      <c r="I13" s="24">
        <f t="shared" si="0"/>
        <v>23.174999999999997</v>
      </c>
      <c r="J13" s="73">
        <f t="shared" si="0"/>
        <v>91.89</v>
      </c>
      <c r="K13" s="210">
        <f t="shared" si="0"/>
        <v>689.51</v>
      </c>
      <c r="L13" s="253">
        <f t="shared" si="0"/>
        <v>0.58500000000000008</v>
      </c>
      <c r="M13" s="24">
        <f t="shared" si="0"/>
        <v>0.35700000000000004</v>
      </c>
      <c r="N13" s="24">
        <f t="shared" si="0"/>
        <v>10.61</v>
      </c>
      <c r="O13" s="24">
        <f t="shared" si="0"/>
        <v>68.92</v>
      </c>
      <c r="P13" s="140">
        <f t="shared" si="0"/>
        <v>1.34</v>
      </c>
      <c r="Q13" s="253">
        <f t="shared" si="0"/>
        <v>375.46000000000004</v>
      </c>
      <c r="R13" s="24">
        <f t="shared" si="0"/>
        <v>370.53</v>
      </c>
      <c r="S13" s="24">
        <f t="shared" si="0"/>
        <v>72.55</v>
      </c>
      <c r="T13" s="24">
        <f t="shared" si="0"/>
        <v>3.6100000000000003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3">
        <f t="shared" si="0"/>
        <v>0.129</v>
      </c>
    </row>
    <row r="14" spans="1:24" s="38" customFormat="1" ht="26.45" customHeight="1" x14ac:dyDescent="0.25">
      <c r="A14" s="184"/>
      <c r="B14" s="206" t="s">
        <v>122</v>
      </c>
      <c r="C14" s="211"/>
      <c r="D14" s="730"/>
      <c r="E14" s="596" t="s">
        <v>21</v>
      </c>
      <c r="F14" s="724">
        <f>F6+F8+F9+F10+F11+F12</f>
        <v>510</v>
      </c>
      <c r="G14" s="643"/>
      <c r="H14" s="640">
        <f t="shared" ref="H14:X14" si="1">H6+H8+H9+H10+H11+H12</f>
        <v>25.274999999999999</v>
      </c>
      <c r="I14" s="637">
        <f t="shared" si="1"/>
        <v>29.134999999999998</v>
      </c>
      <c r="J14" s="641">
        <f t="shared" si="1"/>
        <v>87.999999999999986</v>
      </c>
      <c r="K14" s="643">
        <f t="shared" si="1"/>
        <v>726.76</v>
      </c>
      <c r="L14" s="640">
        <f t="shared" si="1"/>
        <v>0.29500000000000004</v>
      </c>
      <c r="M14" s="637">
        <f t="shared" si="1"/>
        <v>0.32700000000000001</v>
      </c>
      <c r="N14" s="637">
        <f t="shared" si="1"/>
        <v>12.999999999999998</v>
      </c>
      <c r="O14" s="637">
        <f t="shared" si="1"/>
        <v>63.57</v>
      </c>
      <c r="P14" s="644">
        <f t="shared" si="1"/>
        <v>1.18</v>
      </c>
      <c r="Q14" s="640">
        <f t="shared" si="1"/>
        <v>354.15000000000003</v>
      </c>
      <c r="R14" s="637">
        <f t="shared" si="1"/>
        <v>431.18999999999994</v>
      </c>
      <c r="S14" s="637">
        <f t="shared" si="1"/>
        <v>70.88</v>
      </c>
      <c r="T14" s="637">
        <f t="shared" si="1"/>
        <v>4.41</v>
      </c>
      <c r="U14" s="637">
        <f t="shared" si="1"/>
        <v>377.14</v>
      </c>
      <c r="V14" s="637">
        <f t="shared" si="1"/>
        <v>8.8000000000000005E-3</v>
      </c>
      <c r="W14" s="637">
        <f t="shared" si="1"/>
        <v>1.2E-2</v>
      </c>
      <c r="X14" s="641">
        <f t="shared" si="1"/>
        <v>8.8999999999999996E-2</v>
      </c>
    </row>
    <row r="15" spans="1:24" s="38" customFormat="1" ht="26.45" customHeight="1" x14ac:dyDescent="0.25">
      <c r="A15" s="184"/>
      <c r="B15" s="204" t="s">
        <v>73</v>
      </c>
      <c r="C15" s="727"/>
      <c r="D15" s="728"/>
      <c r="E15" s="591" t="s">
        <v>22</v>
      </c>
      <c r="F15" s="729"/>
      <c r="G15" s="741"/>
      <c r="H15" s="253"/>
      <c r="I15" s="24"/>
      <c r="J15" s="73"/>
      <c r="K15" s="736">
        <f>K13/23.5</f>
        <v>29.340851063829788</v>
      </c>
      <c r="L15" s="253"/>
      <c r="M15" s="24"/>
      <c r="N15" s="24"/>
      <c r="O15" s="24"/>
      <c r="P15" s="140"/>
      <c r="Q15" s="253"/>
      <c r="R15" s="24"/>
      <c r="S15" s="24"/>
      <c r="T15" s="24"/>
      <c r="U15" s="24"/>
      <c r="V15" s="24"/>
      <c r="W15" s="24"/>
      <c r="X15" s="73"/>
    </row>
    <row r="16" spans="1:24" s="38" customFormat="1" ht="26.45" customHeight="1" thickBot="1" x14ac:dyDescent="0.3">
      <c r="A16" s="185"/>
      <c r="B16" s="735" t="s">
        <v>122</v>
      </c>
      <c r="C16" s="212"/>
      <c r="D16" s="731"/>
      <c r="E16" s="602" t="s">
        <v>22</v>
      </c>
      <c r="F16" s="732"/>
      <c r="G16" s="742"/>
      <c r="H16" s="417"/>
      <c r="I16" s="208"/>
      <c r="J16" s="209"/>
      <c r="K16" s="553">
        <f>K14/23.5</f>
        <v>30.925957446808511</v>
      </c>
      <c r="L16" s="417"/>
      <c r="M16" s="208"/>
      <c r="N16" s="208"/>
      <c r="O16" s="208"/>
      <c r="P16" s="238"/>
      <c r="Q16" s="417"/>
      <c r="R16" s="208"/>
      <c r="S16" s="208"/>
      <c r="T16" s="208"/>
      <c r="U16" s="208"/>
      <c r="V16" s="208"/>
      <c r="W16" s="208"/>
      <c r="X16" s="209"/>
    </row>
    <row r="17" spans="1:24" s="18" customFormat="1" ht="36.75" customHeight="1" x14ac:dyDescent="0.25">
      <c r="A17" s="186" t="s">
        <v>7</v>
      </c>
      <c r="B17" s="276"/>
      <c r="C17" s="179">
        <v>613</v>
      </c>
      <c r="D17" s="355" t="s">
        <v>8</v>
      </c>
      <c r="E17" s="449" t="s">
        <v>166</v>
      </c>
      <c r="F17" s="958">
        <v>60</v>
      </c>
      <c r="G17" s="179"/>
      <c r="H17" s="467">
        <v>0.7</v>
      </c>
      <c r="I17" s="54">
        <v>5.33</v>
      </c>
      <c r="J17" s="55">
        <v>5.9</v>
      </c>
      <c r="K17" s="955">
        <v>74.37</v>
      </c>
      <c r="L17" s="467">
        <v>0.03</v>
      </c>
      <c r="M17" s="54">
        <v>0.02</v>
      </c>
      <c r="N17" s="54">
        <v>3.3</v>
      </c>
      <c r="O17" s="54">
        <v>0</v>
      </c>
      <c r="P17" s="531">
        <v>0</v>
      </c>
      <c r="Q17" s="467">
        <v>16.28</v>
      </c>
      <c r="R17" s="54">
        <v>15.35</v>
      </c>
      <c r="S17" s="54">
        <v>19.5</v>
      </c>
      <c r="T17" s="54">
        <v>0.41</v>
      </c>
      <c r="U17" s="54">
        <v>199.1</v>
      </c>
      <c r="V17" s="54">
        <v>2E-3</v>
      </c>
      <c r="W17" s="54">
        <v>0</v>
      </c>
      <c r="X17" s="55">
        <v>0.04</v>
      </c>
    </row>
    <row r="18" spans="1:24" s="18" customFormat="1" ht="26.45" customHeight="1" x14ac:dyDescent="0.25">
      <c r="A18" s="134"/>
      <c r="B18" s="176"/>
      <c r="C18" s="128">
        <v>40</v>
      </c>
      <c r="D18" s="171" t="s">
        <v>9</v>
      </c>
      <c r="E18" s="225" t="s">
        <v>96</v>
      </c>
      <c r="F18" s="233">
        <v>200</v>
      </c>
      <c r="G18" s="176"/>
      <c r="H18" s="99">
        <v>5</v>
      </c>
      <c r="I18" s="13">
        <v>7.6</v>
      </c>
      <c r="J18" s="25">
        <v>12.8</v>
      </c>
      <c r="K18" s="378">
        <v>139.80000000000001</v>
      </c>
      <c r="L18" s="309">
        <v>0.04</v>
      </c>
      <c r="M18" s="99">
        <v>0.1</v>
      </c>
      <c r="N18" s="13">
        <v>3.32</v>
      </c>
      <c r="O18" s="13">
        <v>152.19999999999999</v>
      </c>
      <c r="P18" s="48">
        <v>0</v>
      </c>
      <c r="Q18" s="309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8">
        <v>4.2000000000000003E-2</v>
      </c>
    </row>
    <row r="19" spans="1:24" s="38" customFormat="1" ht="26.45" customHeight="1" x14ac:dyDescent="0.25">
      <c r="A19" s="135"/>
      <c r="B19" s="153"/>
      <c r="C19" s="129">
        <v>178</v>
      </c>
      <c r="D19" s="170" t="s">
        <v>10</v>
      </c>
      <c r="E19" s="226" t="s">
        <v>144</v>
      </c>
      <c r="F19" s="235">
        <v>240</v>
      </c>
      <c r="G19" s="175"/>
      <c r="H19" s="99">
        <v>25.92</v>
      </c>
      <c r="I19" s="13">
        <v>14.64</v>
      </c>
      <c r="J19" s="25">
        <v>12.48</v>
      </c>
      <c r="K19" s="378">
        <v>284.39999999999998</v>
      </c>
      <c r="L19" s="309">
        <v>0.7</v>
      </c>
      <c r="M19" s="99">
        <v>0.22</v>
      </c>
      <c r="N19" s="13">
        <v>21.6</v>
      </c>
      <c r="O19" s="13">
        <v>72</v>
      </c>
      <c r="P19" s="48">
        <v>0</v>
      </c>
      <c r="Q19" s="309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8">
        <v>9.6000000000000002E-2</v>
      </c>
    </row>
    <row r="20" spans="1:24" s="18" customFormat="1" ht="33.75" customHeight="1" x14ac:dyDescent="0.25">
      <c r="A20" s="136"/>
      <c r="B20" s="176"/>
      <c r="C20" s="266">
        <v>110</v>
      </c>
      <c r="D20" s="224" t="s">
        <v>18</v>
      </c>
      <c r="E20" s="273" t="s">
        <v>182</v>
      </c>
      <c r="F20" s="174">
        <v>200</v>
      </c>
      <c r="G20" s="327"/>
      <c r="H20" s="308">
        <v>0.22</v>
      </c>
      <c r="I20" s="17">
        <v>0</v>
      </c>
      <c r="J20" s="44">
        <v>15.52</v>
      </c>
      <c r="K20" s="242">
        <v>64.2</v>
      </c>
      <c r="L20" s="358">
        <v>0</v>
      </c>
      <c r="M20" s="21">
        <v>0</v>
      </c>
      <c r="N20" s="22">
        <v>11.64</v>
      </c>
      <c r="O20" s="22">
        <v>0</v>
      </c>
      <c r="P20" s="51">
        <v>0</v>
      </c>
      <c r="Q20" s="21">
        <v>6.76</v>
      </c>
      <c r="R20" s="22">
        <v>5.94</v>
      </c>
      <c r="S20" s="22">
        <v>4.6399999999999997</v>
      </c>
      <c r="T20" s="22">
        <v>0.08</v>
      </c>
      <c r="U20" s="22">
        <v>0.36</v>
      </c>
      <c r="V20" s="22">
        <v>0</v>
      </c>
      <c r="W20" s="22">
        <v>0</v>
      </c>
      <c r="X20" s="51">
        <v>0</v>
      </c>
    </row>
    <row r="21" spans="1:24" s="18" customFormat="1" ht="26.45" customHeight="1" x14ac:dyDescent="0.25">
      <c r="A21" s="136"/>
      <c r="B21" s="177"/>
      <c r="C21" s="130"/>
      <c r="D21" s="191" t="s">
        <v>14</v>
      </c>
      <c r="E21" s="227" t="s">
        <v>57</v>
      </c>
      <c r="F21" s="174">
        <v>45</v>
      </c>
      <c r="G21" s="286"/>
      <c r="H21" s="19">
        <v>3.19</v>
      </c>
      <c r="I21" s="17">
        <v>0.31</v>
      </c>
      <c r="J21" s="20">
        <v>19.89</v>
      </c>
      <c r="K21" s="242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8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8">
        <v>0</v>
      </c>
    </row>
    <row r="22" spans="1:24" s="18" customFormat="1" ht="26.45" customHeight="1" x14ac:dyDescent="0.25">
      <c r="A22" s="136"/>
      <c r="B22" s="177"/>
      <c r="C22" s="167"/>
      <c r="D22" s="191" t="s">
        <v>15</v>
      </c>
      <c r="E22" s="227" t="s">
        <v>49</v>
      </c>
      <c r="F22" s="174">
        <v>25</v>
      </c>
      <c r="G22" s="286"/>
      <c r="H22" s="19">
        <v>1.42</v>
      </c>
      <c r="I22" s="17">
        <v>0.27</v>
      </c>
      <c r="J22" s="20">
        <v>9.3000000000000007</v>
      </c>
      <c r="K22" s="242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8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4">
        <v>0.02</v>
      </c>
    </row>
    <row r="23" spans="1:24" s="38" customFormat="1" ht="26.45" customHeight="1" x14ac:dyDescent="0.25">
      <c r="A23" s="135"/>
      <c r="B23" s="153"/>
      <c r="C23" s="334"/>
      <c r="D23" s="172"/>
      <c r="E23" s="228" t="s">
        <v>21</v>
      </c>
      <c r="F23" s="246">
        <f>SUM(F17:F22)</f>
        <v>770</v>
      </c>
      <c r="G23" s="180"/>
      <c r="H23" s="123">
        <f t="shared" ref="H23:J23" si="2">SUM(H17:H22)</f>
        <v>36.450000000000003</v>
      </c>
      <c r="I23" s="122">
        <f t="shared" si="2"/>
        <v>28.15</v>
      </c>
      <c r="J23" s="239">
        <f t="shared" si="2"/>
        <v>75.89</v>
      </c>
      <c r="K23" s="379">
        <f>SUM(K17:K22)</f>
        <v>716.09</v>
      </c>
      <c r="L23" s="256">
        <f t="shared" ref="L23:X23" si="3">SUM(L17:L22)</f>
        <v>0.84000000000000008</v>
      </c>
      <c r="M23" s="122">
        <f t="shared" si="3"/>
        <v>0.39</v>
      </c>
      <c r="N23" s="122">
        <f t="shared" si="3"/>
        <v>39.96</v>
      </c>
      <c r="O23" s="122">
        <f t="shared" si="3"/>
        <v>224.2</v>
      </c>
      <c r="P23" s="124">
        <f>SUM(P17:P22)</f>
        <v>0</v>
      </c>
      <c r="Q23" s="256">
        <f t="shared" si="3"/>
        <v>204.31</v>
      </c>
      <c r="R23" s="122">
        <f t="shared" si="3"/>
        <v>445.6</v>
      </c>
      <c r="S23" s="122">
        <f t="shared" si="3"/>
        <v>142.44</v>
      </c>
      <c r="T23" s="122">
        <f t="shared" si="3"/>
        <v>6.5</v>
      </c>
      <c r="U23" s="122">
        <f t="shared" si="3"/>
        <v>1653.1399999999999</v>
      </c>
      <c r="V23" s="122">
        <f>SUM(V17:V22)</f>
        <v>3.5500000000000004E-2</v>
      </c>
      <c r="W23" s="122">
        <f t="shared" si="3"/>
        <v>1.2500000000000001E-2</v>
      </c>
      <c r="X23" s="124">
        <f t="shared" si="3"/>
        <v>0.19799999999999998</v>
      </c>
    </row>
    <row r="24" spans="1:24" s="38" customFormat="1" ht="26.45" customHeight="1" thickBot="1" x14ac:dyDescent="0.3">
      <c r="A24" s="187"/>
      <c r="B24" s="154"/>
      <c r="C24" s="336"/>
      <c r="D24" s="173"/>
      <c r="E24" s="229" t="s">
        <v>22</v>
      </c>
      <c r="F24" s="178"/>
      <c r="G24" s="178"/>
      <c r="H24" s="198"/>
      <c r="I24" s="56"/>
      <c r="J24" s="166"/>
      <c r="K24" s="380">
        <f>K23/23.5</f>
        <v>30.471914893617022</v>
      </c>
      <c r="L24" s="257"/>
      <c r="M24" s="198"/>
      <c r="N24" s="56"/>
      <c r="O24" s="56"/>
      <c r="P24" s="146"/>
      <c r="Q24" s="257"/>
      <c r="R24" s="56"/>
      <c r="S24" s="56"/>
      <c r="T24" s="56"/>
      <c r="U24" s="56"/>
      <c r="V24" s="56"/>
      <c r="W24" s="56"/>
      <c r="X24" s="146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A26" s="68" t="s">
        <v>65</v>
      </c>
      <c r="B26" s="68" t="s">
        <v>65</v>
      </c>
      <c r="C26" s="143"/>
      <c r="D26" s="69"/>
      <c r="E26" s="57"/>
      <c r="F26" s="28"/>
      <c r="G26" s="11"/>
      <c r="H26" s="11"/>
      <c r="I26" s="11"/>
      <c r="J26" s="11"/>
    </row>
    <row r="27" spans="1:24" ht="18.75" x14ac:dyDescent="0.25">
      <c r="A27" s="65" t="s">
        <v>66</v>
      </c>
      <c r="B27" s="65" t="s">
        <v>66</v>
      </c>
      <c r="C27" s="144"/>
      <c r="D27" s="66"/>
      <c r="E27" s="67"/>
      <c r="F27" s="28"/>
      <c r="G27" s="11"/>
      <c r="H27" s="11"/>
      <c r="I27" s="11"/>
      <c r="J27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opLeftCell="A4" zoomScale="60" zoomScaleNormal="60" workbookViewId="0">
      <selection activeCell="F22" sqref="F22"/>
    </sheetView>
  </sheetViews>
  <sheetFormatPr defaultRowHeight="15" x14ac:dyDescent="0.25"/>
  <cols>
    <col min="1" max="1" width="19.7109375" customWidth="1"/>
    <col min="2" max="2" width="9.2851562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132" t="s">
        <v>40</v>
      </c>
      <c r="D4" s="168"/>
      <c r="E4" s="202"/>
      <c r="F4" s="126"/>
      <c r="G4" s="525"/>
      <c r="H4" s="331" t="s">
        <v>23</v>
      </c>
      <c r="I4" s="85"/>
      <c r="J4" s="332"/>
      <c r="K4" s="423" t="s">
        <v>24</v>
      </c>
      <c r="L4" s="985" t="s">
        <v>25</v>
      </c>
      <c r="M4" s="986"/>
      <c r="N4" s="987"/>
      <c r="O4" s="987"/>
      <c r="P4" s="988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46.5" thickBot="1" x14ac:dyDescent="0.3">
      <c r="A5" s="183" t="s">
        <v>0</v>
      </c>
      <c r="B5" s="183"/>
      <c r="C5" s="133" t="s">
        <v>41</v>
      </c>
      <c r="D5" s="107" t="s">
        <v>42</v>
      </c>
      <c r="E5" s="133" t="s">
        <v>39</v>
      </c>
      <c r="F5" s="127" t="s">
        <v>27</v>
      </c>
      <c r="G5" s="133" t="s">
        <v>38</v>
      </c>
      <c r="H5" s="307" t="s">
        <v>28</v>
      </c>
      <c r="I5" s="91" t="s">
        <v>29</v>
      </c>
      <c r="J5" s="92" t="s">
        <v>30</v>
      </c>
      <c r="K5" s="424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37.5" customHeight="1" thickBot="1" x14ac:dyDescent="0.3">
      <c r="A6" s="186" t="s">
        <v>6</v>
      </c>
      <c r="B6" s="186"/>
      <c r="C6" s="179" t="s">
        <v>99</v>
      </c>
      <c r="D6" s="355" t="s">
        <v>20</v>
      </c>
      <c r="E6" s="498" t="s">
        <v>45</v>
      </c>
      <c r="F6" s="497">
        <v>17.5</v>
      </c>
      <c r="G6" s="179"/>
      <c r="H6" s="308">
        <v>1.7</v>
      </c>
      <c r="I6" s="17">
        <v>4.42</v>
      </c>
      <c r="J6" s="44">
        <v>0.85</v>
      </c>
      <c r="K6" s="329">
        <v>49.98</v>
      </c>
      <c r="L6" s="333">
        <v>0</v>
      </c>
      <c r="M6" s="52">
        <v>0</v>
      </c>
      <c r="N6" s="39">
        <v>0.1</v>
      </c>
      <c r="O6" s="39">
        <v>0</v>
      </c>
      <c r="P6" s="53">
        <v>0</v>
      </c>
      <c r="Q6" s="333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7">
        <v>0</v>
      </c>
    </row>
    <row r="7" spans="1:24" s="18" customFormat="1" ht="37.5" customHeight="1" x14ac:dyDescent="0.25">
      <c r="A7" s="134"/>
      <c r="B7" s="197"/>
      <c r="C7" s="179">
        <v>24</v>
      </c>
      <c r="D7" s="966" t="s">
        <v>8</v>
      </c>
      <c r="E7" s="355" t="s">
        <v>110</v>
      </c>
      <c r="F7" s="179">
        <v>150</v>
      </c>
      <c r="G7" s="320"/>
      <c r="H7" s="346">
        <v>0.6</v>
      </c>
      <c r="I7" s="41">
        <v>0</v>
      </c>
      <c r="J7" s="42">
        <v>16.95</v>
      </c>
      <c r="K7" s="771">
        <v>69</v>
      </c>
      <c r="L7" s="346">
        <v>0.01</v>
      </c>
      <c r="M7" s="41">
        <v>0.03</v>
      </c>
      <c r="N7" s="41">
        <v>19.5</v>
      </c>
      <c r="O7" s="41">
        <v>0</v>
      </c>
      <c r="P7" s="47">
        <v>0</v>
      </c>
      <c r="Q7" s="346">
        <v>24</v>
      </c>
      <c r="R7" s="41">
        <v>16.5</v>
      </c>
      <c r="S7" s="41">
        <v>13.5</v>
      </c>
      <c r="T7" s="41">
        <v>3.3</v>
      </c>
      <c r="U7" s="41">
        <v>417</v>
      </c>
      <c r="V7" s="41">
        <v>3.0000000000000001E-3</v>
      </c>
      <c r="W7" s="41">
        <v>5.0000000000000001E-4</v>
      </c>
      <c r="X7" s="42">
        <v>1.4999999999999999E-2</v>
      </c>
    </row>
    <row r="8" spans="1:24" s="18" customFormat="1" ht="37.5" customHeight="1" x14ac:dyDescent="0.25">
      <c r="A8" s="134"/>
      <c r="B8" s="134"/>
      <c r="C8" s="174">
        <v>145</v>
      </c>
      <c r="D8" s="191" t="s">
        <v>4</v>
      </c>
      <c r="E8" s="499" t="s">
        <v>97</v>
      </c>
      <c r="F8" s="366">
        <v>150</v>
      </c>
      <c r="G8" s="174"/>
      <c r="H8" s="308">
        <v>19.2</v>
      </c>
      <c r="I8" s="17">
        <v>14.7</v>
      </c>
      <c r="J8" s="44">
        <v>32.85</v>
      </c>
      <c r="K8" s="329">
        <v>340.95</v>
      </c>
      <c r="L8" s="308">
        <v>0.73</v>
      </c>
      <c r="M8" s="19">
        <v>0.3</v>
      </c>
      <c r="N8" s="17">
        <v>0.37</v>
      </c>
      <c r="O8" s="17">
        <v>33.75</v>
      </c>
      <c r="P8" s="20">
        <v>0.3</v>
      </c>
      <c r="Q8" s="308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4">
        <v>7.6999999999999999E-2</v>
      </c>
    </row>
    <row r="9" spans="1:24" s="18" customFormat="1" ht="52.5" customHeight="1" x14ac:dyDescent="0.25">
      <c r="A9" s="134"/>
      <c r="B9" s="134"/>
      <c r="C9" s="174">
        <v>493</v>
      </c>
      <c r="D9" s="224" t="s">
        <v>47</v>
      </c>
      <c r="E9" s="273" t="s">
        <v>53</v>
      </c>
      <c r="F9" s="442">
        <v>200</v>
      </c>
      <c r="G9" s="191"/>
      <c r="H9" s="308">
        <v>0.2</v>
      </c>
      <c r="I9" s="17">
        <v>0</v>
      </c>
      <c r="J9" s="44">
        <v>14</v>
      </c>
      <c r="K9" s="329">
        <v>56</v>
      </c>
      <c r="L9" s="308">
        <v>0</v>
      </c>
      <c r="M9" s="19">
        <v>0</v>
      </c>
      <c r="N9" s="17">
        <v>0</v>
      </c>
      <c r="O9" s="17">
        <v>0</v>
      </c>
      <c r="P9" s="20">
        <v>0</v>
      </c>
      <c r="Q9" s="308">
        <v>0.46</v>
      </c>
      <c r="R9" s="17">
        <v>0</v>
      </c>
      <c r="S9" s="17">
        <v>0.09</v>
      </c>
      <c r="T9" s="17">
        <v>0.06</v>
      </c>
      <c r="U9" s="17">
        <v>0.68</v>
      </c>
      <c r="V9" s="17">
        <v>0</v>
      </c>
      <c r="W9" s="17">
        <v>0</v>
      </c>
      <c r="X9" s="44">
        <v>0</v>
      </c>
    </row>
    <row r="10" spans="1:24" s="18" customFormat="1" ht="37.5" customHeight="1" x14ac:dyDescent="0.25">
      <c r="A10" s="134"/>
      <c r="B10" s="134"/>
      <c r="C10" s="894">
        <v>119</v>
      </c>
      <c r="D10" s="224" t="s">
        <v>14</v>
      </c>
      <c r="E10" s="191" t="s">
        <v>57</v>
      </c>
      <c r="F10" s="442">
        <v>20</v>
      </c>
      <c r="G10" s="174"/>
      <c r="H10" s="308">
        <v>1.4</v>
      </c>
      <c r="I10" s="17">
        <v>0.14000000000000001</v>
      </c>
      <c r="J10" s="44">
        <v>8.8000000000000007</v>
      </c>
      <c r="K10" s="956">
        <v>48</v>
      </c>
      <c r="L10" s="308">
        <v>0.02</v>
      </c>
      <c r="M10" s="17">
        <v>6.0000000000000001E-3</v>
      </c>
      <c r="N10" s="17">
        <v>0</v>
      </c>
      <c r="O10" s="17">
        <v>0</v>
      </c>
      <c r="P10" s="20">
        <v>0</v>
      </c>
      <c r="Q10" s="308">
        <v>7.4</v>
      </c>
      <c r="R10" s="17">
        <v>43.6</v>
      </c>
      <c r="S10" s="17">
        <v>13</v>
      </c>
      <c r="T10" s="17">
        <v>0.56000000000000005</v>
      </c>
      <c r="U10" s="17">
        <v>18.600000000000001</v>
      </c>
      <c r="V10" s="17">
        <v>5.9999999999999995E-4</v>
      </c>
      <c r="W10" s="17">
        <v>1E-3</v>
      </c>
      <c r="X10" s="44">
        <v>0</v>
      </c>
    </row>
    <row r="11" spans="1:24" s="18" customFormat="1" ht="37.5" customHeight="1" x14ac:dyDescent="0.25">
      <c r="A11" s="134"/>
      <c r="B11" s="134"/>
      <c r="C11" s="174">
        <v>120</v>
      </c>
      <c r="D11" s="191" t="s">
        <v>15</v>
      </c>
      <c r="E11" s="192" t="s">
        <v>49</v>
      </c>
      <c r="F11" s="167">
        <v>20</v>
      </c>
      <c r="G11" s="174"/>
      <c r="H11" s="308">
        <v>1.1399999999999999</v>
      </c>
      <c r="I11" s="17">
        <v>0.22</v>
      </c>
      <c r="J11" s="44">
        <v>7.44</v>
      </c>
      <c r="K11" s="330">
        <v>36.26</v>
      </c>
      <c r="L11" s="358">
        <v>0.02</v>
      </c>
      <c r="M11" s="21">
        <v>2.4E-2</v>
      </c>
      <c r="N11" s="22">
        <v>0.08</v>
      </c>
      <c r="O11" s="22">
        <v>0</v>
      </c>
      <c r="P11" s="51">
        <v>0</v>
      </c>
      <c r="Q11" s="358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7.5" customHeight="1" x14ac:dyDescent="0.25">
      <c r="A12" s="134"/>
      <c r="B12" s="134"/>
      <c r="C12" s="174"/>
      <c r="D12" s="191"/>
      <c r="E12" s="411" t="s">
        <v>21</v>
      </c>
      <c r="F12" s="419">
        <f>SUM(F6:F11)</f>
        <v>557.5</v>
      </c>
      <c r="G12" s="174"/>
      <c r="H12" s="308">
        <f t="shared" ref="H12:J12" si="0">SUM(H6:H11)</f>
        <v>24.24</v>
      </c>
      <c r="I12" s="17">
        <f t="shared" si="0"/>
        <v>19.479999999999997</v>
      </c>
      <c r="J12" s="44">
        <f t="shared" si="0"/>
        <v>80.89</v>
      </c>
      <c r="K12" s="492">
        <f>SUM(K6:K11)</f>
        <v>600.18999999999994</v>
      </c>
      <c r="L12" s="308">
        <f t="shared" ref="L12:X12" si="1">SUM(L6:L11)</f>
        <v>0.78</v>
      </c>
      <c r="M12" s="17">
        <f t="shared" si="1"/>
        <v>0.36</v>
      </c>
      <c r="N12" s="17">
        <f t="shared" si="1"/>
        <v>20.05</v>
      </c>
      <c r="O12" s="17">
        <f t="shared" si="1"/>
        <v>33.75</v>
      </c>
      <c r="P12" s="20">
        <f t="shared" si="1"/>
        <v>0.3</v>
      </c>
      <c r="Q12" s="308">
        <f t="shared" si="1"/>
        <v>208.36</v>
      </c>
      <c r="R12" s="17">
        <f t="shared" si="1"/>
        <v>344.24</v>
      </c>
      <c r="S12" s="17">
        <f t="shared" si="1"/>
        <v>63.5</v>
      </c>
      <c r="T12" s="17">
        <f t="shared" si="1"/>
        <v>5.3199999999999994</v>
      </c>
      <c r="U12" s="17">
        <f t="shared" si="1"/>
        <v>773.48</v>
      </c>
      <c r="V12" s="17">
        <f t="shared" si="1"/>
        <v>1.7599999999999998E-2</v>
      </c>
      <c r="W12" s="17">
        <f t="shared" si="1"/>
        <v>3.6500000000000005E-2</v>
      </c>
      <c r="X12" s="44">
        <f t="shared" si="1"/>
        <v>0.104</v>
      </c>
    </row>
    <row r="13" spans="1:24" s="18" customFormat="1" ht="37.5" customHeight="1" thickBot="1" x14ac:dyDescent="0.3">
      <c r="A13" s="439"/>
      <c r="B13" s="439"/>
      <c r="C13" s="834"/>
      <c r="D13" s="435"/>
      <c r="E13" s="473" t="s">
        <v>22</v>
      </c>
      <c r="F13" s="476"/>
      <c r="G13" s="435"/>
      <c r="H13" s="688"/>
      <c r="I13" s="689"/>
      <c r="J13" s="690"/>
      <c r="K13" s="479">
        <f>K12/23.5</f>
        <v>25.54</v>
      </c>
      <c r="L13" s="694"/>
      <c r="M13" s="689"/>
      <c r="N13" s="689"/>
      <c r="O13" s="689"/>
      <c r="P13" s="695"/>
      <c r="Q13" s="688"/>
      <c r="R13" s="689"/>
      <c r="S13" s="689"/>
      <c r="T13" s="689"/>
      <c r="U13" s="689"/>
      <c r="V13" s="689"/>
      <c r="W13" s="689"/>
      <c r="X13" s="690"/>
    </row>
    <row r="14" spans="1:24" s="18" customFormat="1" ht="37.5" customHeight="1" x14ac:dyDescent="0.25">
      <c r="A14" s="186" t="s">
        <v>7</v>
      </c>
      <c r="B14" s="186"/>
      <c r="C14" s="179">
        <v>24</v>
      </c>
      <c r="D14" s="966" t="s">
        <v>8</v>
      </c>
      <c r="E14" s="355" t="s">
        <v>110</v>
      </c>
      <c r="F14" s="179">
        <v>150</v>
      </c>
      <c r="G14" s="320"/>
      <c r="H14" s="346">
        <v>0.6</v>
      </c>
      <c r="I14" s="41">
        <v>0</v>
      </c>
      <c r="J14" s="42">
        <v>16.95</v>
      </c>
      <c r="K14" s="771">
        <v>69</v>
      </c>
      <c r="L14" s="346">
        <v>0.01</v>
      </c>
      <c r="M14" s="41">
        <v>0.03</v>
      </c>
      <c r="N14" s="41">
        <v>19.5</v>
      </c>
      <c r="O14" s="41">
        <v>0</v>
      </c>
      <c r="P14" s="47">
        <v>0</v>
      </c>
      <c r="Q14" s="346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 x14ac:dyDescent="0.25">
      <c r="A15" s="134"/>
      <c r="B15" s="134"/>
      <c r="C15" s="174">
        <v>237</v>
      </c>
      <c r="D15" s="224" t="s">
        <v>9</v>
      </c>
      <c r="E15" s="273" t="s">
        <v>108</v>
      </c>
      <c r="F15" s="248">
        <v>200</v>
      </c>
      <c r="G15" s="528"/>
      <c r="H15" s="308">
        <v>1.8</v>
      </c>
      <c r="I15" s="17">
        <v>5.4</v>
      </c>
      <c r="J15" s="44">
        <v>7.2</v>
      </c>
      <c r="K15" s="329">
        <v>84.8</v>
      </c>
      <c r="L15" s="358">
        <v>0.03</v>
      </c>
      <c r="M15" s="22">
        <v>0.04</v>
      </c>
      <c r="N15" s="22">
        <v>10.08</v>
      </c>
      <c r="O15" s="22">
        <v>104.4</v>
      </c>
      <c r="P15" s="23">
        <v>0</v>
      </c>
      <c r="Q15" s="358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1">
        <v>0.02</v>
      </c>
    </row>
    <row r="16" spans="1:24" s="18" customFormat="1" ht="37.5" customHeight="1" x14ac:dyDescent="0.25">
      <c r="A16" s="135"/>
      <c r="B16" s="826" t="s">
        <v>73</v>
      </c>
      <c r="C16" s="231">
        <v>258</v>
      </c>
      <c r="D16" s="304" t="s">
        <v>10</v>
      </c>
      <c r="E16" s="777" t="s">
        <v>140</v>
      </c>
      <c r="F16" s="231">
        <v>90</v>
      </c>
      <c r="G16" s="210"/>
      <c r="H16" s="415">
        <v>13.03</v>
      </c>
      <c r="I16" s="71">
        <v>8.84</v>
      </c>
      <c r="J16" s="72">
        <v>8.15</v>
      </c>
      <c r="K16" s="721">
        <v>156.21</v>
      </c>
      <c r="L16" s="415">
        <v>0.06</v>
      </c>
      <c r="M16" s="70">
        <v>0.09</v>
      </c>
      <c r="N16" s="71">
        <v>1.56</v>
      </c>
      <c r="O16" s="71">
        <v>40</v>
      </c>
      <c r="P16" s="141">
        <v>0.03</v>
      </c>
      <c r="Q16" s="415">
        <v>30.87</v>
      </c>
      <c r="R16" s="71">
        <v>112.22</v>
      </c>
      <c r="S16" s="71">
        <v>16.47</v>
      </c>
      <c r="T16" s="71">
        <v>1.1399999999999999</v>
      </c>
      <c r="U16" s="71">
        <v>216.01</v>
      </c>
      <c r="V16" s="71">
        <v>4.0000000000000001E-3</v>
      </c>
      <c r="W16" s="71">
        <v>8.9999999999999998E-4</v>
      </c>
      <c r="X16" s="72">
        <v>0.1</v>
      </c>
    </row>
    <row r="17" spans="1:24" s="18" customFormat="1" ht="37.5" customHeight="1" x14ac:dyDescent="0.25">
      <c r="A17" s="135"/>
      <c r="B17" s="829" t="s">
        <v>75</v>
      </c>
      <c r="C17" s="232">
        <v>150</v>
      </c>
      <c r="D17" s="833" t="s">
        <v>10</v>
      </c>
      <c r="E17" s="451" t="s">
        <v>134</v>
      </c>
      <c r="F17" s="789">
        <v>90</v>
      </c>
      <c r="G17" s="237"/>
      <c r="H17" s="310">
        <v>20.9</v>
      </c>
      <c r="I17" s="77">
        <v>22.9</v>
      </c>
      <c r="J17" s="139">
        <v>2.61</v>
      </c>
      <c r="K17" s="550">
        <v>300.77999999999997</v>
      </c>
      <c r="L17" s="310">
        <v>7.0000000000000007E-2</v>
      </c>
      <c r="M17" s="77">
        <v>0.13</v>
      </c>
      <c r="N17" s="77">
        <v>8.48</v>
      </c>
      <c r="O17" s="77">
        <v>199.8</v>
      </c>
      <c r="P17" s="705">
        <v>0</v>
      </c>
      <c r="Q17" s="310">
        <v>41.34</v>
      </c>
      <c r="R17" s="77">
        <v>110.44</v>
      </c>
      <c r="S17" s="77">
        <v>24.49</v>
      </c>
      <c r="T17" s="77">
        <v>1.1399999999999999</v>
      </c>
      <c r="U17" s="77">
        <v>287.2</v>
      </c>
      <c r="V17" s="77">
        <v>5.0000000000000001E-3</v>
      </c>
      <c r="W17" s="77">
        <v>8.9999999999999998E-4</v>
      </c>
      <c r="X17" s="139">
        <v>0.13</v>
      </c>
    </row>
    <row r="18" spans="1:24" s="18" customFormat="1" ht="37.5" customHeight="1" x14ac:dyDescent="0.25">
      <c r="A18" s="136"/>
      <c r="B18" s="797"/>
      <c r="C18" s="232">
        <v>520</v>
      </c>
      <c r="D18" s="222" t="s">
        <v>63</v>
      </c>
      <c r="E18" s="752" t="s">
        <v>89</v>
      </c>
      <c r="F18" s="231">
        <v>150</v>
      </c>
      <c r="G18" s="788"/>
      <c r="H18" s="802">
        <v>3.3</v>
      </c>
      <c r="I18" s="753">
        <v>7.8</v>
      </c>
      <c r="J18" s="803">
        <v>22.35</v>
      </c>
      <c r="K18" s="804">
        <v>173.1</v>
      </c>
      <c r="L18" s="415">
        <v>0.14000000000000001</v>
      </c>
      <c r="M18" s="71">
        <v>0.12</v>
      </c>
      <c r="N18" s="71">
        <v>18.149999999999999</v>
      </c>
      <c r="O18" s="71">
        <v>21.6</v>
      </c>
      <c r="P18" s="141">
        <v>0.1</v>
      </c>
      <c r="Q18" s="415">
        <v>36.36</v>
      </c>
      <c r="R18" s="71">
        <v>85.5</v>
      </c>
      <c r="S18" s="71">
        <v>27.8</v>
      </c>
      <c r="T18" s="71">
        <v>1.1399999999999999</v>
      </c>
      <c r="U18" s="71">
        <v>701.4</v>
      </c>
      <c r="V18" s="71">
        <v>8.0000000000000002E-3</v>
      </c>
      <c r="W18" s="71">
        <v>2E-3</v>
      </c>
      <c r="X18" s="72">
        <v>4.2000000000000003E-2</v>
      </c>
    </row>
    <row r="19" spans="1:24" s="18" customFormat="1" ht="37.5" customHeight="1" x14ac:dyDescent="0.25">
      <c r="A19" s="136"/>
      <c r="B19" s="796" t="s">
        <v>75</v>
      </c>
      <c r="C19" s="231">
        <v>51</v>
      </c>
      <c r="D19" s="203" t="s">
        <v>63</v>
      </c>
      <c r="E19" s="713" t="s">
        <v>138</v>
      </c>
      <c r="F19" s="714">
        <v>150</v>
      </c>
      <c r="G19" s="231"/>
      <c r="H19" s="59">
        <v>3.3</v>
      </c>
      <c r="I19" s="60">
        <v>3.9</v>
      </c>
      <c r="J19" s="61">
        <v>25.65</v>
      </c>
      <c r="K19" s="317">
        <v>151.35</v>
      </c>
      <c r="L19" s="318">
        <v>0.15</v>
      </c>
      <c r="M19" s="59">
        <v>0.09</v>
      </c>
      <c r="N19" s="60">
        <v>21</v>
      </c>
      <c r="O19" s="60">
        <v>0</v>
      </c>
      <c r="P19" s="96">
        <v>0</v>
      </c>
      <c r="Q19" s="318">
        <v>14.01</v>
      </c>
      <c r="R19" s="60">
        <v>78.63</v>
      </c>
      <c r="S19" s="60">
        <v>29.37</v>
      </c>
      <c r="T19" s="60">
        <v>1.32</v>
      </c>
      <c r="U19" s="60">
        <v>809.4</v>
      </c>
      <c r="V19" s="60">
        <v>8.0000000000000002E-3</v>
      </c>
      <c r="W19" s="60">
        <v>5.9999999999999995E-4</v>
      </c>
      <c r="X19" s="96">
        <v>4.4999999999999998E-2</v>
      </c>
    </row>
    <row r="20" spans="1:24" s="18" customFormat="1" ht="37.5" customHeight="1" x14ac:dyDescent="0.25">
      <c r="A20" s="136"/>
      <c r="B20" s="135"/>
      <c r="C20" s="896">
        <v>107</v>
      </c>
      <c r="D20" s="338" t="s">
        <v>18</v>
      </c>
      <c r="E20" s="410" t="s">
        <v>168</v>
      </c>
      <c r="F20" s="367">
        <v>200</v>
      </c>
      <c r="G20" s="176"/>
      <c r="H20" s="308">
        <v>0.8</v>
      </c>
      <c r="I20" s="17">
        <v>0.2</v>
      </c>
      <c r="J20" s="44">
        <v>23.2</v>
      </c>
      <c r="K20" s="956">
        <v>94.4</v>
      </c>
      <c r="L20" s="308">
        <v>0.02</v>
      </c>
      <c r="M20" s="17"/>
      <c r="N20" s="17">
        <v>4</v>
      </c>
      <c r="O20" s="17">
        <v>0</v>
      </c>
      <c r="P20" s="20"/>
      <c r="Q20" s="308">
        <v>16</v>
      </c>
      <c r="R20" s="17">
        <v>18</v>
      </c>
      <c r="S20" s="17">
        <v>10</v>
      </c>
      <c r="T20" s="17">
        <v>0.4</v>
      </c>
      <c r="U20" s="17"/>
      <c r="V20" s="17"/>
      <c r="W20" s="17"/>
      <c r="X20" s="44"/>
    </row>
    <row r="21" spans="1:24" s="18" customFormat="1" ht="37.5" customHeight="1" x14ac:dyDescent="0.25">
      <c r="A21" s="136"/>
      <c r="B21" s="135"/>
      <c r="C21" s="266">
        <v>119</v>
      </c>
      <c r="D21" s="260" t="s">
        <v>14</v>
      </c>
      <c r="E21" s="193" t="s">
        <v>57</v>
      </c>
      <c r="F21" s="214">
        <v>30</v>
      </c>
      <c r="G21" s="672"/>
      <c r="H21" s="358">
        <v>2.13</v>
      </c>
      <c r="I21" s="22">
        <v>0.21</v>
      </c>
      <c r="J21" s="51">
        <v>13.26</v>
      </c>
      <c r="K21" s="582">
        <v>72</v>
      </c>
      <c r="L21" s="358">
        <v>0.03</v>
      </c>
      <c r="M21" s="22">
        <v>0.01</v>
      </c>
      <c r="N21" s="22">
        <v>0</v>
      </c>
      <c r="O21" s="22">
        <v>0</v>
      </c>
      <c r="P21" s="23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7.5" customHeight="1" x14ac:dyDescent="0.25">
      <c r="A22" s="136"/>
      <c r="B22" s="135"/>
      <c r="C22" s="175">
        <v>120</v>
      </c>
      <c r="D22" s="260" t="s">
        <v>15</v>
      </c>
      <c r="E22" s="193" t="s">
        <v>49</v>
      </c>
      <c r="F22" s="214">
        <v>20</v>
      </c>
      <c r="G22" s="672"/>
      <c r="H22" s="358">
        <v>1.1399999999999999</v>
      </c>
      <c r="I22" s="22">
        <v>0.22</v>
      </c>
      <c r="J22" s="51">
        <v>7.44</v>
      </c>
      <c r="K22" s="582">
        <v>36.26</v>
      </c>
      <c r="L22" s="358">
        <v>0.02</v>
      </c>
      <c r="M22" s="22">
        <v>2.4E-2</v>
      </c>
      <c r="N22" s="22">
        <v>0.08</v>
      </c>
      <c r="O22" s="22">
        <v>0</v>
      </c>
      <c r="P22" s="23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7.5" customHeight="1" x14ac:dyDescent="0.25">
      <c r="A23" s="136"/>
      <c r="B23" s="797"/>
      <c r="C23" s="493"/>
      <c r="D23" s="501"/>
      <c r="E23" s="405" t="s">
        <v>21</v>
      </c>
      <c r="F23" s="679">
        <f>F14+F15+F16+F18+F20+F21+F22</f>
        <v>840</v>
      </c>
      <c r="G23" s="679"/>
      <c r="H23" s="592">
        <f>H14+H15+H16+H18+H20+H21+H22</f>
        <v>22.8</v>
      </c>
      <c r="I23" s="593">
        <f t="shared" ref="I23:X23" si="2">I14+I15+I16+I18+I20+I21+I22</f>
        <v>22.669999999999998</v>
      </c>
      <c r="J23" s="594">
        <f t="shared" si="2"/>
        <v>98.55</v>
      </c>
      <c r="K23" s="660">
        <f t="shared" si="2"/>
        <v>685.77</v>
      </c>
      <c r="L23" s="592">
        <f t="shared" si="2"/>
        <v>0.31000000000000005</v>
      </c>
      <c r="M23" s="593">
        <f t="shared" si="2"/>
        <v>0.31400000000000006</v>
      </c>
      <c r="N23" s="593">
        <f t="shared" si="2"/>
        <v>53.36999999999999</v>
      </c>
      <c r="O23" s="593">
        <f t="shared" si="2"/>
        <v>166</v>
      </c>
      <c r="P23" s="683">
        <f t="shared" si="2"/>
        <v>0.13</v>
      </c>
      <c r="Q23" s="592">
        <f t="shared" si="2"/>
        <v>153.47</v>
      </c>
      <c r="R23" s="593">
        <f t="shared" si="2"/>
        <v>355.02</v>
      </c>
      <c r="S23" s="593">
        <f t="shared" si="2"/>
        <v>111.13</v>
      </c>
      <c r="T23" s="593">
        <f t="shared" si="2"/>
        <v>7.8999999999999995</v>
      </c>
      <c r="U23" s="593">
        <f t="shared" si="2"/>
        <v>1704.81</v>
      </c>
      <c r="V23" s="593">
        <f t="shared" si="2"/>
        <v>5.8000000000000003E-2</v>
      </c>
      <c r="W23" s="593">
        <f t="shared" si="2"/>
        <v>7.4000000000000003E-3</v>
      </c>
      <c r="X23" s="594">
        <f t="shared" si="2"/>
        <v>0.18900000000000003</v>
      </c>
    </row>
    <row r="24" spans="1:24" s="18" customFormat="1" ht="37.5" customHeight="1" x14ac:dyDescent="0.25">
      <c r="A24" s="136"/>
      <c r="B24" s="796"/>
      <c r="C24" s="561"/>
      <c r="D24" s="500"/>
      <c r="E24" s="776" t="s">
        <v>21</v>
      </c>
      <c r="F24" s="680">
        <f>F14+F15+F17+F19+F20+F21+F22</f>
        <v>840</v>
      </c>
      <c r="G24" s="680"/>
      <c r="H24" s="640">
        <f>H14+H15+H17+H19+H20+H21+H22</f>
        <v>30.669999999999998</v>
      </c>
      <c r="I24" s="637">
        <f t="shared" ref="I24:X24" si="3">I14+I15+I17+I19+I20+I21+I22</f>
        <v>32.83</v>
      </c>
      <c r="J24" s="641">
        <f t="shared" si="3"/>
        <v>96.31</v>
      </c>
      <c r="K24" s="643">
        <f t="shared" si="3"/>
        <v>808.58999999999992</v>
      </c>
      <c r="L24" s="640">
        <f t="shared" si="3"/>
        <v>0.33000000000000007</v>
      </c>
      <c r="M24" s="637">
        <f t="shared" si="3"/>
        <v>0.32400000000000007</v>
      </c>
      <c r="N24" s="637">
        <f t="shared" si="3"/>
        <v>63.14</v>
      </c>
      <c r="O24" s="637">
        <f t="shared" si="3"/>
        <v>304.20000000000005</v>
      </c>
      <c r="P24" s="644">
        <f t="shared" si="3"/>
        <v>0</v>
      </c>
      <c r="Q24" s="640">
        <f t="shared" si="3"/>
        <v>141.59000000000003</v>
      </c>
      <c r="R24" s="637">
        <f t="shared" si="3"/>
        <v>346.37</v>
      </c>
      <c r="S24" s="637">
        <f t="shared" si="3"/>
        <v>120.72</v>
      </c>
      <c r="T24" s="637">
        <f t="shared" si="3"/>
        <v>8.08</v>
      </c>
      <c r="U24" s="637">
        <f t="shared" si="3"/>
        <v>1884</v>
      </c>
      <c r="V24" s="637">
        <f t="shared" si="3"/>
        <v>5.9000000000000004E-2</v>
      </c>
      <c r="W24" s="637">
        <f t="shared" si="3"/>
        <v>6.0000000000000001E-3</v>
      </c>
      <c r="X24" s="641">
        <f t="shared" si="3"/>
        <v>0.22200000000000003</v>
      </c>
    </row>
    <row r="25" spans="1:24" s="18" customFormat="1" ht="37.5" customHeight="1" x14ac:dyDescent="0.25">
      <c r="A25" s="136"/>
      <c r="B25" s="797"/>
      <c r="C25" s="493"/>
      <c r="D25" s="827"/>
      <c r="E25" s="828" t="s">
        <v>98</v>
      </c>
      <c r="F25" s="790"/>
      <c r="G25" s="790"/>
      <c r="H25" s="592"/>
      <c r="I25" s="593"/>
      <c r="J25" s="594"/>
      <c r="K25" s="736">
        <f>K23/23.5</f>
        <v>29.181702127659573</v>
      </c>
      <c r="L25" s="592"/>
      <c r="M25" s="593"/>
      <c r="N25" s="593"/>
      <c r="O25" s="593"/>
      <c r="P25" s="683"/>
      <c r="Q25" s="592"/>
      <c r="R25" s="593"/>
      <c r="S25" s="593"/>
      <c r="T25" s="593"/>
      <c r="U25" s="593"/>
      <c r="V25" s="593"/>
      <c r="W25" s="593"/>
      <c r="X25" s="594"/>
    </row>
    <row r="26" spans="1:24" s="18" customFormat="1" ht="37.5" customHeight="1" thickBot="1" x14ac:dyDescent="0.3">
      <c r="A26" s="337"/>
      <c r="B26" s="798"/>
      <c r="C26" s="799"/>
      <c r="D26" s="800"/>
      <c r="E26" s="830" t="s">
        <v>98</v>
      </c>
      <c r="F26" s="831"/>
      <c r="G26" s="742"/>
      <c r="H26" s="604"/>
      <c r="I26" s="605"/>
      <c r="J26" s="606"/>
      <c r="K26" s="607">
        <f>K24/23.5</f>
        <v>34.408085106382977</v>
      </c>
      <c r="L26" s="763"/>
      <c r="M26" s="764"/>
      <c r="N26" s="764"/>
      <c r="O26" s="764"/>
      <c r="P26" s="835"/>
      <c r="Q26" s="763"/>
      <c r="R26" s="764"/>
      <c r="S26" s="764"/>
      <c r="T26" s="764"/>
      <c r="U26" s="764"/>
      <c r="V26" s="764"/>
      <c r="W26" s="764"/>
      <c r="X26" s="765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362"/>
      <c r="F28" s="28"/>
      <c r="G28" s="11"/>
      <c r="H28" s="11"/>
      <c r="I28" s="11"/>
      <c r="J28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A32" s="68" t="s">
        <v>65</v>
      </c>
      <c r="B32" s="143"/>
      <c r="C32" s="69"/>
      <c r="D32" s="57"/>
      <c r="E32" s="11"/>
      <c r="F32" s="11"/>
      <c r="G32" s="11"/>
      <c r="H32" s="11"/>
      <c r="I32" s="11"/>
      <c r="J32" s="11"/>
    </row>
    <row r="33" spans="1:10" x14ac:dyDescent="0.25">
      <c r="A33" s="65" t="s">
        <v>66</v>
      </c>
      <c r="B33" s="144"/>
      <c r="C33" s="66"/>
      <c r="D33" s="67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tabSelected="1" zoomScale="60" zoomScaleNormal="60" workbookViewId="0">
      <selection activeCell="E27" sqref="E27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3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508"/>
      <c r="F3" s="508"/>
      <c r="G3" s="508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394" t="s">
        <v>40</v>
      </c>
      <c r="D4" s="168"/>
      <c r="E4" s="484"/>
      <c r="F4" s="617"/>
      <c r="G4" s="394"/>
      <c r="H4" s="331" t="s">
        <v>23</v>
      </c>
      <c r="I4" s="85"/>
      <c r="J4" s="85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46.5" thickBot="1" x14ac:dyDescent="0.3">
      <c r="A5" s="183" t="s">
        <v>0</v>
      </c>
      <c r="B5" s="183"/>
      <c r="C5" s="325" t="s">
        <v>41</v>
      </c>
      <c r="D5" s="107" t="s">
        <v>42</v>
      </c>
      <c r="E5" s="165" t="s">
        <v>39</v>
      </c>
      <c r="F5" s="133" t="s">
        <v>27</v>
      </c>
      <c r="G5" s="133" t="s">
        <v>38</v>
      </c>
      <c r="H5" s="307" t="s">
        <v>28</v>
      </c>
      <c r="I5" s="91" t="s">
        <v>29</v>
      </c>
      <c r="J5" s="236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37.5" customHeight="1" x14ac:dyDescent="0.25">
      <c r="A6" s="186" t="s">
        <v>6</v>
      </c>
      <c r="B6" s="186"/>
      <c r="C6" s="179">
        <v>24</v>
      </c>
      <c r="D6" s="793" t="s">
        <v>8</v>
      </c>
      <c r="E6" s="355" t="s">
        <v>110</v>
      </c>
      <c r="F6" s="850">
        <v>150</v>
      </c>
      <c r="G6" s="793"/>
      <c r="H6" s="346">
        <v>0.6</v>
      </c>
      <c r="I6" s="41">
        <v>0</v>
      </c>
      <c r="J6" s="42">
        <v>16.95</v>
      </c>
      <c r="K6" s="425">
        <v>69</v>
      </c>
      <c r="L6" s="346">
        <v>0.01</v>
      </c>
      <c r="M6" s="41">
        <v>0.03</v>
      </c>
      <c r="N6" s="41">
        <v>19.5</v>
      </c>
      <c r="O6" s="41">
        <v>0</v>
      </c>
      <c r="P6" s="47">
        <v>0</v>
      </c>
      <c r="Q6" s="346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 x14ac:dyDescent="0.25">
      <c r="A7" s="134"/>
      <c r="B7" s="395" t="s">
        <v>73</v>
      </c>
      <c r="C7" s="916">
        <v>78</v>
      </c>
      <c r="D7" s="917" t="s">
        <v>10</v>
      </c>
      <c r="E7" s="304" t="s">
        <v>183</v>
      </c>
      <c r="F7" s="918">
        <v>90</v>
      </c>
      <c r="G7" s="917"/>
      <c r="H7" s="415">
        <v>15.03</v>
      </c>
      <c r="I7" s="71">
        <v>9.99</v>
      </c>
      <c r="J7" s="72">
        <v>14.85</v>
      </c>
      <c r="K7" s="919">
        <v>209.25</v>
      </c>
      <c r="L7" s="415">
        <v>7.0000000000000007E-2</v>
      </c>
      <c r="M7" s="71">
        <v>0.11</v>
      </c>
      <c r="N7" s="71">
        <v>0.33</v>
      </c>
      <c r="O7" s="71">
        <v>144</v>
      </c>
      <c r="P7" s="141">
        <v>0.27</v>
      </c>
      <c r="Q7" s="415">
        <v>56.61</v>
      </c>
      <c r="R7" s="71">
        <v>156.19999999999999</v>
      </c>
      <c r="S7" s="71">
        <v>27.8</v>
      </c>
      <c r="T7" s="71">
        <v>0.95</v>
      </c>
      <c r="U7" s="71">
        <v>351.77</v>
      </c>
      <c r="V7" s="71">
        <v>0.1</v>
      </c>
      <c r="W7" s="71">
        <v>1.2999999999999999E-2</v>
      </c>
      <c r="X7" s="72">
        <v>0.5</v>
      </c>
    </row>
    <row r="8" spans="1:24" s="18" customFormat="1" ht="37.5" customHeight="1" x14ac:dyDescent="0.25">
      <c r="A8" s="134"/>
      <c r="B8" s="396" t="s">
        <v>75</v>
      </c>
      <c r="C8" s="232">
        <v>146</v>
      </c>
      <c r="D8" s="664" t="s">
        <v>10</v>
      </c>
      <c r="E8" s="920" t="s">
        <v>123</v>
      </c>
      <c r="F8" s="921">
        <v>90</v>
      </c>
      <c r="G8" s="237"/>
      <c r="H8" s="310">
        <v>19.260000000000002</v>
      </c>
      <c r="I8" s="77">
        <v>3.42</v>
      </c>
      <c r="J8" s="139">
        <v>3.15</v>
      </c>
      <c r="K8" s="550">
        <v>120.87</v>
      </c>
      <c r="L8" s="310">
        <v>0.06</v>
      </c>
      <c r="M8" s="77">
        <v>0.13</v>
      </c>
      <c r="N8" s="77">
        <v>2.27</v>
      </c>
      <c r="O8" s="77">
        <v>17.2</v>
      </c>
      <c r="P8" s="705">
        <v>0.28000000000000003</v>
      </c>
      <c r="Q8" s="310">
        <v>36.35</v>
      </c>
      <c r="R8" s="77">
        <v>149.9</v>
      </c>
      <c r="S8" s="77">
        <v>21.2</v>
      </c>
      <c r="T8" s="77">
        <v>0.7</v>
      </c>
      <c r="U8" s="77">
        <v>38.299999999999997</v>
      </c>
      <c r="V8" s="77">
        <v>0</v>
      </c>
      <c r="W8" s="77">
        <v>8.9999999999999998E-4</v>
      </c>
      <c r="X8" s="139">
        <v>0.65</v>
      </c>
    </row>
    <row r="9" spans="1:24" s="18" customFormat="1" ht="26.25" customHeight="1" x14ac:dyDescent="0.25">
      <c r="A9" s="134"/>
      <c r="B9" s="134"/>
      <c r="C9" s="176">
        <v>52</v>
      </c>
      <c r="D9" s="849" t="s">
        <v>63</v>
      </c>
      <c r="E9" s="529" t="s">
        <v>126</v>
      </c>
      <c r="F9" s="922">
        <v>150</v>
      </c>
      <c r="G9" s="213"/>
      <c r="H9" s="308">
        <v>3.15</v>
      </c>
      <c r="I9" s="17">
        <v>4.5</v>
      </c>
      <c r="J9" s="44">
        <v>17.55</v>
      </c>
      <c r="K9" s="329">
        <v>122.85</v>
      </c>
      <c r="L9" s="308">
        <v>0.16</v>
      </c>
      <c r="M9" s="17">
        <v>0.11</v>
      </c>
      <c r="N9" s="17">
        <v>25.3</v>
      </c>
      <c r="O9" s="17">
        <v>15</v>
      </c>
      <c r="P9" s="20">
        <v>0.03</v>
      </c>
      <c r="Q9" s="308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4">
        <v>4.4999999999999998E-2</v>
      </c>
    </row>
    <row r="10" spans="1:24" s="18" customFormat="1" ht="28.5" customHeight="1" x14ac:dyDescent="0.25">
      <c r="A10" s="134"/>
      <c r="B10" s="134"/>
      <c r="C10" s="894">
        <v>638</v>
      </c>
      <c r="D10" s="218" t="s">
        <v>18</v>
      </c>
      <c r="E10" s="314" t="s">
        <v>78</v>
      </c>
      <c r="F10" s="248">
        <v>200</v>
      </c>
      <c r="G10" s="174"/>
      <c r="H10" s="19">
        <v>1.3</v>
      </c>
      <c r="I10" s="17">
        <v>0</v>
      </c>
      <c r="J10" s="20">
        <v>23.73</v>
      </c>
      <c r="K10" s="242">
        <v>96</v>
      </c>
      <c r="L10" s="308">
        <v>0.02</v>
      </c>
      <c r="M10" s="19">
        <v>0.02</v>
      </c>
      <c r="N10" s="17">
        <v>1</v>
      </c>
      <c r="O10" s="17">
        <v>0</v>
      </c>
      <c r="P10" s="44">
        <v>0</v>
      </c>
      <c r="Q10" s="308">
        <v>40.200000000000003</v>
      </c>
      <c r="R10" s="17">
        <v>45.38</v>
      </c>
      <c r="S10" s="17">
        <v>26.25</v>
      </c>
      <c r="T10" s="17">
        <v>0.83</v>
      </c>
      <c r="U10" s="17">
        <v>243</v>
      </c>
      <c r="V10" s="17">
        <v>5.9999999999999995E-4</v>
      </c>
      <c r="W10" s="17">
        <v>4.0000000000000002E-4</v>
      </c>
      <c r="X10" s="44">
        <v>0</v>
      </c>
    </row>
    <row r="11" spans="1:24" s="18" customFormat="1" ht="30" customHeight="1" x14ac:dyDescent="0.25">
      <c r="A11" s="134"/>
      <c r="B11" s="134"/>
      <c r="C11" s="177">
        <v>119</v>
      </c>
      <c r="D11" s="528" t="s">
        <v>14</v>
      </c>
      <c r="E11" s="191" t="s">
        <v>57</v>
      </c>
      <c r="F11" s="188">
        <v>30</v>
      </c>
      <c r="G11" s="740"/>
      <c r="H11" s="308">
        <v>2.13</v>
      </c>
      <c r="I11" s="17">
        <v>0.21</v>
      </c>
      <c r="J11" s="44">
        <v>13.26</v>
      </c>
      <c r="K11" s="330">
        <v>72</v>
      </c>
      <c r="L11" s="358">
        <v>0.03</v>
      </c>
      <c r="M11" s="22">
        <v>0.01</v>
      </c>
      <c r="N11" s="22">
        <v>0</v>
      </c>
      <c r="O11" s="22">
        <v>0</v>
      </c>
      <c r="P11" s="23">
        <v>0</v>
      </c>
      <c r="Q11" s="358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18" customFormat="1" ht="31.5" customHeight="1" x14ac:dyDescent="0.25">
      <c r="A12" s="134"/>
      <c r="B12" s="134"/>
      <c r="C12" s="174">
        <v>120</v>
      </c>
      <c r="D12" s="528" t="s">
        <v>15</v>
      </c>
      <c r="E12" s="191" t="s">
        <v>49</v>
      </c>
      <c r="F12" s="188">
        <v>20</v>
      </c>
      <c r="G12" s="740"/>
      <c r="H12" s="308">
        <v>1.1399999999999999</v>
      </c>
      <c r="I12" s="17">
        <v>0.22</v>
      </c>
      <c r="J12" s="44">
        <v>7.44</v>
      </c>
      <c r="K12" s="330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37.5" customHeight="1" x14ac:dyDescent="0.25">
      <c r="A13" s="134"/>
      <c r="B13" s="395" t="s">
        <v>73</v>
      </c>
      <c r="C13" s="231"/>
      <c r="D13" s="663"/>
      <c r="E13" s="591" t="s">
        <v>21</v>
      </c>
      <c r="F13" s="841">
        <f>F6+F7+F9+F10+F11+F12</f>
        <v>640</v>
      </c>
      <c r="G13" s="660">
        <f t="shared" ref="G13:X13" si="0">G6+G7+G9+G10+G11+G12</f>
        <v>0</v>
      </c>
      <c r="H13" s="592">
        <f t="shared" si="0"/>
        <v>23.349999999999998</v>
      </c>
      <c r="I13" s="593">
        <f t="shared" si="0"/>
        <v>14.920000000000002</v>
      </c>
      <c r="J13" s="594">
        <f t="shared" si="0"/>
        <v>93.78</v>
      </c>
      <c r="K13" s="660">
        <f t="shared" si="0"/>
        <v>605.36</v>
      </c>
      <c r="L13" s="592">
        <f t="shared" si="0"/>
        <v>0.31000000000000005</v>
      </c>
      <c r="M13" s="593">
        <f t="shared" si="0"/>
        <v>0.30400000000000005</v>
      </c>
      <c r="N13" s="593">
        <f t="shared" si="0"/>
        <v>46.209999999999994</v>
      </c>
      <c r="O13" s="593">
        <f t="shared" si="0"/>
        <v>159</v>
      </c>
      <c r="P13" s="683">
        <f t="shared" si="0"/>
        <v>0.30000000000000004</v>
      </c>
      <c r="Q13" s="592">
        <f t="shared" si="0"/>
        <v>154.97</v>
      </c>
      <c r="R13" s="593">
        <f t="shared" si="0"/>
        <v>402.07999999999993</v>
      </c>
      <c r="S13" s="593">
        <f t="shared" si="0"/>
        <v>130.57</v>
      </c>
      <c r="T13" s="593">
        <f t="shared" si="0"/>
        <v>22.279999999999998</v>
      </c>
      <c r="U13" s="593">
        <f t="shared" si="0"/>
        <v>1920.92</v>
      </c>
      <c r="V13" s="593">
        <f t="shared" si="0"/>
        <v>0.11460000000000002</v>
      </c>
      <c r="W13" s="593">
        <f t="shared" si="0"/>
        <v>1.89E-2</v>
      </c>
      <c r="X13" s="594">
        <f t="shared" si="0"/>
        <v>0.57200000000000006</v>
      </c>
    </row>
    <row r="14" spans="1:24" s="18" customFormat="1" ht="37.5" customHeight="1" x14ac:dyDescent="0.25">
      <c r="A14" s="134"/>
      <c r="B14" s="396" t="s">
        <v>75</v>
      </c>
      <c r="C14" s="302"/>
      <c r="D14" s="782"/>
      <c r="E14" s="596" t="s">
        <v>21</v>
      </c>
      <c r="F14" s="842">
        <f>F6+F8+F9+F10+F11+F12</f>
        <v>640</v>
      </c>
      <c r="G14" s="681">
        <f t="shared" ref="G14:X14" si="1">G6+G8+G9+G10+G11+G12</f>
        <v>0</v>
      </c>
      <c r="H14" s="640">
        <f t="shared" si="1"/>
        <v>27.580000000000002</v>
      </c>
      <c r="I14" s="637">
        <f t="shared" si="1"/>
        <v>8.3500000000000014</v>
      </c>
      <c r="J14" s="641">
        <f t="shared" si="1"/>
        <v>82.08</v>
      </c>
      <c r="K14" s="681">
        <f t="shared" si="1"/>
        <v>516.98</v>
      </c>
      <c r="L14" s="640">
        <f t="shared" si="1"/>
        <v>0.3</v>
      </c>
      <c r="M14" s="637">
        <f t="shared" si="1"/>
        <v>0.32400000000000007</v>
      </c>
      <c r="N14" s="637">
        <f t="shared" si="1"/>
        <v>48.15</v>
      </c>
      <c r="O14" s="637">
        <f t="shared" si="1"/>
        <v>32.200000000000003</v>
      </c>
      <c r="P14" s="644">
        <f t="shared" si="1"/>
        <v>0.31000000000000005</v>
      </c>
      <c r="Q14" s="640">
        <f t="shared" si="1"/>
        <v>134.71</v>
      </c>
      <c r="R14" s="637">
        <f t="shared" si="1"/>
        <v>395.78</v>
      </c>
      <c r="S14" s="637">
        <f t="shared" si="1"/>
        <v>123.97000000000001</v>
      </c>
      <c r="T14" s="637">
        <f t="shared" si="1"/>
        <v>22.029999999999998</v>
      </c>
      <c r="U14" s="637">
        <f t="shared" si="1"/>
        <v>1607.45</v>
      </c>
      <c r="V14" s="637">
        <f t="shared" si="1"/>
        <v>1.46E-2</v>
      </c>
      <c r="W14" s="637">
        <f t="shared" si="1"/>
        <v>6.8000000000000005E-3</v>
      </c>
      <c r="X14" s="641">
        <f t="shared" si="1"/>
        <v>0.72200000000000009</v>
      </c>
    </row>
    <row r="15" spans="1:24" s="18" customFormat="1" ht="37.5" customHeight="1" x14ac:dyDescent="0.25">
      <c r="A15" s="134"/>
      <c r="B15" s="395" t="s">
        <v>73</v>
      </c>
      <c r="C15" s="301"/>
      <c r="D15" s="778"/>
      <c r="E15" s="591" t="s">
        <v>22</v>
      </c>
      <c r="F15" s="729"/>
      <c r="G15" s="741"/>
      <c r="H15" s="415"/>
      <c r="I15" s="71"/>
      <c r="J15" s="72"/>
      <c r="K15" s="906">
        <f>K13/23.5</f>
        <v>25.76</v>
      </c>
      <c r="L15" s="415"/>
      <c r="M15" s="71"/>
      <c r="N15" s="71"/>
      <c r="O15" s="71"/>
      <c r="P15" s="141"/>
      <c r="Q15" s="415"/>
      <c r="R15" s="71"/>
      <c r="S15" s="71"/>
      <c r="T15" s="71"/>
      <c r="U15" s="71"/>
      <c r="V15" s="71"/>
      <c r="W15" s="71"/>
      <c r="X15" s="72"/>
    </row>
    <row r="16" spans="1:24" s="18" customFormat="1" ht="37.5" customHeight="1" thickBot="1" x14ac:dyDescent="0.3">
      <c r="A16" s="439"/>
      <c r="B16" s="397" t="s">
        <v>75</v>
      </c>
      <c r="C16" s="234"/>
      <c r="D16" s="742"/>
      <c r="E16" s="602" t="s">
        <v>22</v>
      </c>
      <c r="F16" s="732"/>
      <c r="G16" s="742"/>
      <c r="H16" s="466"/>
      <c r="I16" s="447"/>
      <c r="J16" s="448"/>
      <c r="K16" s="468">
        <f>K14/23.5</f>
        <v>21.999148936170215</v>
      </c>
      <c r="L16" s="466"/>
      <c r="M16" s="447"/>
      <c r="N16" s="447"/>
      <c r="O16" s="447"/>
      <c r="P16" s="876"/>
      <c r="Q16" s="466"/>
      <c r="R16" s="447"/>
      <c r="S16" s="447"/>
      <c r="T16" s="447"/>
      <c r="U16" s="447"/>
      <c r="V16" s="447"/>
      <c r="W16" s="447"/>
      <c r="X16" s="448"/>
    </row>
    <row r="17" spans="1:24" s="18" customFormat="1" ht="37.5" customHeight="1" x14ac:dyDescent="0.25">
      <c r="A17" s="186" t="s">
        <v>7</v>
      </c>
      <c r="B17" s="152"/>
      <c r="C17" s="878">
        <v>172</v>
      </c>
      <c r="D17" s="432" t="s">
        <v>20</v>
      </c>
      <c r="E17" s="409" t="s">
        <v>129</v>
      </c>
      <c r="F17" s="767">
        <v>60</v>
      </c>
      <c r="G17" s="372"/>
      <c r="H17" s="374">
        <v>1.86</v>
      </c>
      <c r="I17" s="113">
        <v>0.12</v>
      </c>
      <c r="J17" s="115">
        <v>4.26</v>
      </c>
      <c r="K17" s="768">
        <v>24.6</v>
      </c>
      <c r="L17" s="374">
        <v>0.06</v>
      </c>
      <c r="M17" s="113">
        <v>0.11</v>
      </c>
      <c r="N17" s="113">
        <v>6</v>
      </c>
      <c r="O17" s="113">
        <v>1.2</v>
      </c>
      <c r="P17" s="114">
        <v>0</v>
      </c>
      <c r="Q17" s="374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7.5" customHeight="1" x14ac:dyDescent="0.25">
      <c r="A18" s="134"/>
      <c r="B18" s="134"/>
      <c r="C18" s="726">
        <v>133</v>
      </c>
      <c r="D18" s="459" t="s">
        <v>9</v>
      </c>
      <c r="E18" s="586" t="s">
        <v>165</v>
      </c>
      <c r="F18" s="456">
        <v>210</v>
      </c>
      <c r="G18" s="210"/>
      <c r="H18" s="587">
        <v>3.98</v>
      </c>
      <c r="I18" s="588">
        <v>3.8</v>
      </c>
      <c r="J18" s="589">
        <v>16.399999999999999</v>
      </c>
      <c r="K18" s="590">
        <v>116.36</v>
      </c>
      <c r="L18" s="587">
        <v>0.02</v>
      </c>
      <c r="M18" s="588">
        <v>0.16</v>
      </c>
      <c r="N18" s="588">
        <v>1.2</v>
      </c>
      <c r="O18" s="588">
        <v>305.8</v>
      </c>
      <c r="P18" s="682">
        <v>0.36</v>
      </c>
      <c r="Q18" s="587">
        <v>5.54</v>
      </c>
      <c r="R18" s="588">
        <v>22.67</v>
      </c>
      <c r="S18" s="588">
        <v>6.36</v>
      </c>
      <c r="T18" s="588">
        <v>0.39</v>
      </c>
      <c r="U18" s="588">
        <v>199.4</v>
      </c>
      <c r="V18" s="588">
        <v>4.0000000000000001E-3</v>
      </c>
      <c r="W18" s="588">
        <v>0</v>
      </c>
      <c r="X18" s="589">
        <v>7.0000000000000007E-2</v>
      </c>
    </row>
    <row r="19" spans="1:24" s="38" customFormat="1" ht="37.5" customHeight="1" x14ac:dyDescent="0.25">
      <c r="A19" s="135"/>
      <c r="B19" s="504"/>
      <c r="C19" s="175">
        <v>181</v>
      </c>
      <c r="D19" s="260" t="s">
        <v>10</v>
      </c>
      <c r="E19" s="505" t="s">
        <v>106</v>
      </c>
      <c r="F19" s="235">
        <v>90</v>
      </c>
      <c r="G19" s="258"/>
      <c r="H19" s="309">
        <v>21.24</v>
      </c>
      <c r="I19" s="13">
        <v>7.47</v>
      </c>
      <c r="J19" s="48">
        <v>2.7</v>
      </c>
      <c r="K19" s="177">
        <v>162.9</v>
      </c>
      <c r="L19" s="309">
        <v>0.02</v>
      </c>
      <c r="M19" s="99">
        <v>0.14000000000000001</v>
      </c>
      <c r="N19" s="13">
        <v>0.28000000000000003</v>
      </c>
      <c r="O19" s="13">
        <v>43.2</v>
      </c>
      <c r="P19" s="25">
        <v>8.9999999999999993E-3</v>
      </c>
      <c r="Q19" s="309">
        <v>28.8</v>
      </c>
      <c r="R19" s="13">
        <v>153.38</v>
      </c>
      <c r="S19" s="13">
        <v>20.43</v>
      </c>
      <c r="T19" s="13">
        <v>2.0299999999999998</v>
      </c>
      <c r="U19" s="13">
        <v>309.10000000000002</v>
      </c>
      <c r="V19" s="13">
        <v>7.0000000000000001E-3</v>
      </c>
      <c r="W19" s="13">
        <v>0</v>
      </c>
      <c r="X19" s="48">
        <v>0.06</v>
      </c>
    </row>
    <row r="20" spans="1:24" s="38" customFormat="1" ht="37.5" customHeight="1" x14ac:dyDescent="0.25">
      <c r="A20" s="135"/>
      <c r="B20" s="135"/>
      <c r="C20" s="347">
        <v>516</v>
      </c>
      <c r="D20" s="943" t="s">
        <v>51</v>
      </c>
      <c r="E20" s="404" t="s">
        <v>69</v>
      </c>
      <c r="F20" s="837">
        <v>150</v>
      </c>
      <c r="G20" s="368"/>
      <c r="H20" s="319">
        <v>5.22</v>
      </c>
      <c r="I20" s="104">
        <v>5.35</v>
      </c>
      <c r="J20" s="263">
        <v>32.159999999999997</v>
      </c>
      <c r="K20" s="520">
        <v>197.67</v>
      </c>
      <c r="L20" s="319"/>
      <c r="M20" s="104">
        <v>0.2</v>
      </c>
      <c r="N20" s="104">
        <v>2.25</v>
      </c>
      <c r="O20" s="104">
        <v>30</v>
      </c>
      <c r="P20" s="105">
        <v>0.11</v>
      </c>
      <c r="Q20" s="319">
        <v>1.8</v>
      </c>
      <c r="R20" s="104">
        <v>14.87</v>
      </c>
      <c r="S20" s="104">
        <v>0</v>
      </c>
      <c r="T20" s="104">
        <v>0.02</v>
      </c>
      <c r="U20" s="104">
        <v>1.1000000000000001</v>
      </c>
      <c r="V20" s="104">
        <v>0</v>
      </c>
      <c r="W20" s="104">
        <v>0</v>
      </c>
      <c r="X20" s="263">
        <v>0</v>
      </c>
    </row>
    <row r="21" spans="1:24" s="38" customFormat="1" ht="37.5" customHeight="1" x14ac:dyDescent="0.25">
      <c r="A21" s="135"/>
      <c r="B21" s="135"/>
      <c r="C21" s="129">
        <v>508</v>
      </c>
      <c r="D21" s="191" t="s">
        <v>18</v>
      </c>
      <c r="E21" s="314" t="s">
        <v>17</v>
      </c>
      <c r="F21" s="230">
        <v>200</v>
      </c>
      <c r="G21" s="224"/>
      <c r="H21" s="308">
        <v>0.5</v>
      </c>
      <c r="I21" s="17">
        <v>0</v>
      </c>
      <c r="J21" s="44">
        <v>28</v>
      </c>
      <c r="K21" s="330">
        <v>110</v>
      </c>
      <c r="L21" s="308">
        <v>0.01</v>
      </c>
      <c r="M21" s="17">
        <v>0.02</v>
      </c>
      <c r="N21" s="17">
        <v>0.5</v>
      </c>
      <c r="O21" s="17">
        <v>0</v>
      </c>
      <c r="P21" s="20">
        <v>0</v>
      </c>
      <c r="Q21" s="308">
        <v>28</v>
      </c>
      <c r="R21" s="17">
        <v>19</v>
      </c>
      <c r="S21" s="17">
        <v>7</v>
      </c>
      <c r="T21" s="17">
        <v>1.5</v>
      </c>
      <c r="U21" s="17">
        <v>41.85</v>
      </c>
      <c r="V21" s="17">
        <v>2E-3</v>
      </c>
      <c r="W21" s="17">
        <v>3.0000000000000001E-3</v>
      </c>
      <c r="X21" s="48">
        <v>0</v>
      </c>
    </row>
    <row r="22" spans="1:24" s="38" customFormat="1" ht="37.5" customHeight="1" x14ac:dyDescent="0.25">
      <c r="A22" s="135"/>
      <c r="B22" s="135"/>
      <c r="C22" s="266">
        <v>119</v>
      </c>
      <c r="D22" s="191" t="s">
        <v>14</v>
      </c>
      <c r="E22" s="227" t="s">
        <v>57</v>
      </c>
      <c r="F22" s="174">
        <v>45</v>
      </c>
      <c r="G22" s="286"/>
      <c r="H22" s="308">
        <v>3.19</v>
      </c>
      <c r="I22" s="17">
        <v>0.31</v>
      </c>
      <c r="J22" s="44">
        <v>19.89</v>
      </c>
      <c r="K22" s="242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8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8">
        <v>0</v>
      </c>
    </row>
    <row r="23" spans="1:24" s="38" customFormat="1" ht="37.5" customHeight="1" x14ac:dyDescent="0.25">
      <c r="A23" s="135"/>
      <c r="B23" s="135"/>
      <c r="C23" s="175">
        <v>120</v>
      </c>
      <c r="D23" s="191" t="s">
        <v>15</v>
      </c>
      <c r="E23" s="227" t="s">
        <v>49</v>
      </c>
      <c r="F23" s="174">
        <v>25</v>
      </c>
      <c r="G23" s="286"/>
      <c r="H23" s="308">
        <v>1.42</v>
      </c>
      <c r="I23" s="17">
        <v>0.27</v>
      </c>
      <c r="J23" s="44">
        <v>9.3000000000000007</v>
      </c>
      <c r="K23" s="242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8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4">
        <v>0.02</v>
      </c>
    </row>
    <row r="24" spans="1:24" s="38" customFormat="1" ht="37.5" customHeight="1" x14ac:dyDescent="0.25">
      <c r="A24" s="135"/>
      <c r="B24" s="135"/>
      <c r="C24" s="506"/>
      <c r="D24" s="507"/>
      <c r="E24" s="411"/>
      <c r="F24" s="349">
        <f>SUM(F17:F23)</f>
        <v>780</v>
      </c>
      <c r="G24" s="349"/>
      <c r="H24" s="254">
        <f t="shared" ref="H24:J24" si="2">SUM(H17:H23)</f>
        <v>37.409999999999997</v>
      </c>
      <c r="I24" s="36">
        <f t="shared" si="2"/>
        <v>17.32</v>
      </c>
      <c r="J24" s="79">
        <f t="shared" si="2"/>
        <v>112.71</v>
      </c>
      <c r="K24" s="349">
        <f>SUM(K17:K23)</f>
        <v>764.85</v>
      </c>
      <c r="L24" s="254">
        <f t="shared" ref="L24:X24" si="3">SUM(L17:L23)</f>
        <v>0.18</v>
      </c>
      <c r="M24" s="36">
        <f t="shared" si="3"/>
        <v>0.68000000000000016</v>
      </c>
      <c r="N24" s="36">
        <f t="shared" si="3"/>
        <v>10.33</v>
      </c>
      <c r="O24" s="36">
        <f t="shared" si="3"/>
        <v>380.2</v>
      </c>
      <c r="P24" s="79">
        <f t="shared" si="3"/>
        <v>0.47899999999999998</v>
      </c>
      <c r="Q24" s="254">
        <f t="shared" si="3"/>
        <v>98.889999999999986</v>
      </c>
      <c r="R24" s="36">
        <f t="shared" si="3"/>
        <v>369.82</v>
      </c>
      <c r="S24" s="36">
        <f t="shared" si="3"/>
        <v>85.89</v>
      </c>
      <c r="T24" s="36">
        <f t="shared" si="3"/>
        <v>6.1899999999999995</v>
      </c>
      <c r="U24" s="36">
        <f t="shared" si="3"/>
        <v>1123.77</v>
      </c>
      <c r="V24" s="36">
        <f t="shared" si="3"/>
        <v>1.7499999999999998E-2</v>
      </c>
      <c r="W24" s="36">
        <f t="shared" si="3"/>
        <v>9.4999999999999998E-3</v>
      </c>
      <c r="X24" s="79">
        <f t="shared" si="3"/>
        <v>0.17</v>
      </c>
    </row>
    <row r="25" spans="1:24" s="38" customFormat="1" ht="37.5" customHeight="1" thickBot="1" x14ac:dyDescent="0.3">
      <c r="A25" s="187"/>
      <c r="B25" s="187"/>
      <c r="C25" s="181"/>
      <c r="D25" s="274"/>
      <c r="E25" s="473"/>
      <c r="F25" s="509"/>
      <c r="G25" s="509"/>
      <c r="H25" s="511"/>
      <c r="I25" s="512"/>
      <c r="J25" s="513"/>
      <c r="K25" s="510">
        <f>K24/23.5</f>
        <v>32.5468085106383</v>
      </c>
      <c r="L25" s="511"/>
      <c r="M25" s="691"/>
      <c r="N25" s="512"/>
      <c r="O25" s="512"/>
      <c r="P25" s="513"/>
      <c r="Q25" s="511"/>
      <c r="R25" s="512"/>
      <c r="S25" s="512"/>
      <c r="T25" s="512"/>
      <c r="U25" s="512"/>
      <c r="V25" s="512"/>
      <c r="W25" s="512"/>
      <c r="X25" s="513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362"/>
      <c r="F27" s="28"/>
      <c r="G27" s="11"/>
      <c r="H27" s="11"/>
      <c r="I27" s="11"/>
      <c r="J27" s="11"/>
    </row>
    <row r="28" spans="1:24" ht="18.75" x14ac:dyDescent="0.25">
      <c r="A28" s="68" t="s">
        <v>65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ht="18.75" x14ac:dyDescent="0.25">
      <c r="A29" s="65" t="s">
        <v>66</v>
      </c>
      <c r="B29" s="144"/>
      <c r="C29" s="66"/>
      <c r="D29" s="67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6"/>
  <sheetViews>
    <sheetView zoomScale="60" zoomScaleNormal="60" workbookViewId="0">
      <selection activeCell="C22" sqref="C22:X22"/>
    </sheetView>
  </sheetViews>
  <sheetFormatPr defaultRowHeight="15" x14ac:dyDescent="0.25"/>
  <cols>
    <col min="1" max="2" width="20.710937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749"/>
      <c r="C4" s="524" t="s">
        <v>40</v>
      </c>
      <c r="D4" s="106"/>
      <c r="E4" s="220"/>
      <c r="F4" s="525"/>
      <c r="G4" s="524"/>
      <c r="H4" s="375" t="s">
        <v>23</v>
      </c>
      <c r="I4" s="423"/>
      <c r="J4" s="328"/>
      <c r="K4" s="240" t="s">
        <v>24</v>
      </c>
      <c r="L4" s="985" t="s">
        <v>25</v>
      </c>
      <c r="M4" s="986"/>
      <c r="N4" s="987"/>
      <c r="O4" s="987"/>
      <c r="P4" s="988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46.5" thickBot="1" x14ac:dyDescent="0.3">
      <c r="A5" s="183" t="s">
        <v>0</v>
      </c>
      <c r="B5" s="750"/>
      <c r="C5" s="127" t="s">
        <v>41</v>
      </c>
      <c r="D5" s="538" t="s">
        <v>42</v>
      </c>
      <c r="E5" s="725" t="s">
        <v>39</v>
      </c>
      <c r="F5" s="133" t="s">
        <v>27</v>
      </c>
      <c r="G5" s="127" t="s">
        <v>38</v>
      </c>
      <c r="H5" s="872" t="s">
        <v>28</v>
      </c>
      <c r="I5" s="744" t="s">
        <v>29</v>
      </c>
      <c r="J5" s="748" t="s">
        <v>30</v>
      </c>
      <c r="K5" s="241" t="s">
        <v>31</v>
      </c>
      <c r="L5" s="746" t="s">
        <v>32</v>
      </c>
      <c r="M5" s="746" t="s">
        <v>112</v>
      </c>
      <c r="N5" s="746" t="s">
        <v>33</v>
      </c>
      <c r="O5" s="853" t="s">
        <v>113</v>
      </c>
      <c r="P5" s="746" t="s">
        <v>114</v>
      </c>
      <c r="Q5" s="746" t="s">
        <v>34</v>
      </c>
      <c r="R5" s="746" t="s">
        <v>35</v>
      </c>
      <c r="S5" s="746" t="s">
        <v>36</v>
      </c>
      <c r="T5" s="746" t="s">
        <v>37</v>
      </c>
      <c r="U5" s="746" t="s">
        <v>115</v>
      </c>
      <c r="V5" s="746" t="s">
        <v>116</v>
      </c>
      <c r="W5" s="746" t="s">
        <v>117</v>
      </c>
      <c r="X5" s="890" t="s">
        <v>118</v>
      </c>
    </row>
    <row r="6" spans="1:24" s="18" customFormat="1" ht="26.45" customHeight="1" x14ac:dyDescent="0.25">
      <c r="A6" s="134" t="s">
        <v>6</v>
      </c>
      <c r="B6" s="272"/>
      <c r="C6" s="490" t="s">
        <v>48</v>
      </c>
      <c r="D6" s="901" t="s">
        <v>20</v>
      </c>
      <c r="E6" s="533" t="s">
        <v>45</v>
      </c>
      <c r="F6" s="868">
        <v>17</v>
      </c>
      <c r="G6" s="399"/>
      <c r="H6" s="346">
        <v>1.7</v>
      </c>
      <c r="I6" s="41">
        <v>4.42</v>
      </c>
      <c r="J6" s="42">
        <v>0.85</v>
      </c>
      <c r="K6" s="627">
        <v>49.98</v>
      </c>
      <c r="L6" s="346">
        <v>0</v>
      </c>
      <c r="M6" s="41">
        <v>0</v>
      </c>
      <c r="N6" s="41">
        <v>0.1</v>
      </c>
      <c r="O6" s="41">
        <v>0</v>
      </c>
      <c r="P6" s="47">
        <v>0</v>
      </c>
      <c r="Q6" s="346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26.45" customHeight="1" x14ac:dyDescent="0.25">
      <c r="A7" s="134"/>
      <c r="B7" s="191"/>
      <c r="C7" s="129">
        <v>227</v>
      </c>
      <c r="D7" s="672" t="s">
        <v>63</v>
      </c>
      <c r="E7" s="404" t="s">
        <v>111</v>
      </c>
      <c r="F7" s="368">
        <v>150</v>
      </c>
      <c r="G7" s="214"/>
      <c r="H7" s="319">
        <v>4.3499999999999996</v>
      </c>
      <c r="I7" s="104">
        <v>3.9</v>
      </c>
      <c r="J7" s="263">
        <v>20.399999999999999</v>
      </c>
      <c r="K7" s="520">
        <v>134.25</v>
      </c>
      <c r="L7" s="319">
        <v>0.12</v>
      </c>
      <c r="M7" s="104">
        <v>0.08</v>
      </c>
      <c r="N7" s="104">
        <v>0</v>
      </c>
      <c r="O7" s="104">
        <v>19.5</v>
      </c>
      <c r="P7" s="105">
        <v>0.08</v>
      </c>
      <c r="Q7" s="319">
        <v>7.92</v>
      </c>
      <c r="R7" s="104">
        <v>109.87</v>
      </c>
      <c r="S7" s="104">
        <v>73.540000000000006</v>
      </c>
      <c r="T7" s="104">
        <v>2.46</v>
      </c>
      <c r="U7" s="104">
        <v>137.4</v>
      </c>
      <c r="V7" s="104">
        <v>2E-3</v>
      </c>
      <c r="W7" s="104">
        <v>2E-3</v>
      </c>
      <c r="X7" s="263">
        <v>8.9999999999999993E-3</v>
      </c>
    </row>
    <row r="8" spans="1:24" s="18" customFormat="1" ht="44.25" customHeight="1" x14ac:dyDescent="0.25">
      <c r="A8" s="134"/>
      <c r="B8" s="897" t="s">
        <v>73</v>
      </c>
      <c r="C8" s="631">
        <v>240</v>
      </c>
      <c r="D8" s="902" t="s">
        <v>10</v>
      </c>
      <c r="E8" s="905" t="s">
        <v>119</v>
      </c>
      <c r="F8" s="903">
        <v>90</v>
      </c>
      <c r="G8" s="631"/>
      <c r="H8" s="415">
        <v>20.170000000000002</v>
      </c>
      <c r="I8" s="71">
        <v>20.309999999999999</v>
      </c>
      <c r="J8" s="72">
        <v>2.09</v>
      </c>
      <c r="K8" s="631">
        <v>274</v>
      </c>
      <c r="L8" s="415">
        <v>7.0000000000000007E-2</v>
      </c>
      <c r="M8" s="71">
        <v>0.18</v>
      </c>
      <c r="N8" s="71">
        <v>1.5</v>
      </c>
      <c r="O8" s="71">
        <v>225</v>
      </c>
      <c r="P8" s="141">
        <v>0.42</v>
      </c>
      <c r="Q8" s="415">
        <v>157.65</v>
      </c>
      <c r="R8" s="71">
        <v>222.58</v>
      </c>
      <c r="S8" s="71">
        <v>26.64</v>
      </c>
      <c r="T8" s="71">
        <v>1.51</v>
      </c>
      <c r="U8" s="71">
        <v>237.86</v>
      </c>
      <c r="V8" s="71">
        <v>0</v>
      </c>
      <c r="W8" s="71">
        <v>0</v>
      </c>
      <c r="X8" s="72">
        <v>0.1</v>
      </c>
    </row>
    <row r="9" spans="1:24" s="18" customFormat="1" ht="44.25" customHeight="1" x14ac:dyDescent="0.25">
      <c r="A9" s="134"/>
      <c r="B9" s="305" t="s">
        <v>122</v>
      </c>
      <c r="C9" s="211">
        <v>81</v>
      </c>
      <c r="D9" s="664" t="s">
        <v>10</v>
      </c>
      <c r="E9" s="403" t="s">
        <v>70</v>
      </c>
      <c r="F9" s="879">
        <v>90</v>
      </c>
      <c r="G9" s="211"/>
      <c r="H9" s="310">
        <v>22.41</v>
      </c>
      <c r="I9" s="77">
        <v>15.3</v>
      </c>
      <c r="J9" s="139">
        <v>0.54</v>
      </c>
      <c r="K9" s="550">
        <v>229.77</v>
      </c>
      <c r="L9" s="310">
        <v>0.05</v>
      </c>
      <c r="M9" s="77">
        <v>0.14000000000000001</v>
      </c>
      <c r="N9" s="77">
        <v>1.24</v>
      </c>
      <c r="O9" s="77">
        <v>28.8</v>
      </c>
      <c r="P9" s="705">
        <v>0</v>
      </c>
      <c r="Q9" s="310">
        <v>27.54</v>
      </c>
      <c r="R9" s="77">
        <v>170.72</v>
      </c>
      <c r="S9" s="77">
        <v>21.15</v>
      </c>
      <c r="T9" s="77">
        <v>1.2</v>
      </c>
      <c r="U9" s="77">
        <v>240.57</v>
      </c>
      <c r="V9" s="77">
        <v>4.0000000000000001E-3</v>
      </c>
      <c r="W9" s="77">
        <v>0</v>
      </c>
      <c r="X9" s="139">
        <v>0.14000000000000001</v>
      </c>
    </row>
    <row r="10" spans="1:24" s="18" customFormat="1" ht="37.5" customHeight="1" x14ac:dyDescent="0.25">
      <c r="A10" s="134"/>
      <c r="B10" s="191"/>
      <c r="C10" s="128">
        <v>104</v>
      </c>
      <c r="D10" s="849" t="s">
        <v>18</v>
      </c>
      <c r="E10" s="410" t="s">
        <v>154</v>
      </c>
      <c r="F10" s="869">
        <v>200</v>
      </c>
      <c r="G10" s="128"/>
      <c r="H10" s="308">
        <v>0</v>
      </c>
      <c r="I10" s="17">
        <v>0</v>
      </c>
      <c r="J10" s="44">
        <v>18.600000000000001</v>
      </c>
      <c r="K10" s="329">
        <v>73</v>
      </c>
      <c r="L10" s="308">
        <v>0.3</v>
      </c>
      <c r="M10" s="17">
        <v>0.01</v>
      </c>
      <c r="N10" s="17">
        <v>20</v>
      </c>
      <c r="O10" s="17">
        <v>0.12</v>
      </c>
      <c r="P10" s="20">
        <v>1.1499999999999999</v>
      </c>
      <c r="Q10" s="308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44">
        <v>0</v>
      </c>
    </row>
    <row r="11" spans="1:24" s="18" customFormat="1" ht="26.45" customHeight="1" x14ac:dyDescent="0.25">
      <c r="A11" s="134"/>
      <c r="B11" s="191"/>
      <c r="C11" s="130">
        <v>119</v>
      </c>
      <c r="D11" s="528" t="s">
        <v>14</v>
      </c>
      <c r="E11" s="192" t="s">
        <v>19</v>
      </c>
      <c r="F11" s="188">
        <v>25</v>
      </c>
      <c r="G11" s="167"/>
      <c r="H11" s="308">
        <v>1.78</v>
      </c>
      <c r="I11" s="17">
        <v>0.18</v>
      </c>
      <c r="J11" s="44">
        <v>11.05</v>
      </c>
      <c r="K11" s="330">
        <v>60</v>
      </c>
      <c r="L11" s="358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18" customFormat="1" ht="26.45" customHeight="1" x14ac:dyDescent="0.25">
      <c r="A12" s="134"/>
      <c r="B12" s="191"/>
      <c r="C12" s="167">
        <v>120</v>
      </c>
      <c r="D12" s="528" t="s">
        <v>15</v>
      </c>
      <c r="E12" s="192" t="s">
        <v>49</v>
      </c>
      <c r="F12" s="188">
        <v>20</v>
      </c>
      <c r="G12" s="167"/>
      <c r="H12" s="308">
        <v>1.1399999999999999</v>
      </c>
      <c r="I12" s="17">
        <v>0.22</v>
      </c>
      <c r="J12" s="44">
        <v>7.44</v>
      </c>
      <c r="K12" s="330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5" customHeight="1" x14ac:dyDescent="0.25">
      <c r="A13" s="134"/>
      <c r="B13" s="304" t="s">
        <v>73</v>
      </c>
      <c r="C13" s="210"/>
      <c r="D13" s="663"/>
      <c r="E13" s="405" t="s">
        <v>21</v>
      </c>
      <c r="F13" s="841">
        <f>F6+F7+F8+F10+F11+F12</f>
        <v>502</v>
      </c>
      <c r="G13" s="660"/>
      <c r="H13" s="592">
        <f t="shared" ref="H13:X13" si="0">H6+H7+H8+H10+H11+H12</f>
        <v>29.140000000000004</v>
      </c>
      <c r="I13" s="593">
        <f t="shared" si="0"/>
        <v>29.029999999999998</v>
      </c>
      <c r="J13" s="594">
        <f t="shared" si="0"/>
        <v>60.429999999999993</v>
      </c>
      <c r="K13" s="660">
        <f t="shared" si="0"/>
        <v>627.49</v>
      </c>
      <c r="L13" s="592">
        <f t="shared" si="0"/>
        <v>0.53500000000000003</v>
      </c>
      <c r="M13" s="593">
        <f t="shared" si="0"/>
        <v>0.30200000000000005</v>
      </c>
      <c r="N13" s="593">
        <f t="shared" si="0"/>
        <v>21.68</v>
      </c>
      <c r="O13" s="593">
        <f t="shared" si="0"/>
        <v>244.62</v>
      </c>
      <c r="P13" s="683">
        <f t="shared" si="0"/>
        <v>1.65</v>
      </c>
      <c r="Q13" s="592">
        <f t="shared" si="0"/>
        <v>206.78000000000003</v>
      </c>
      <c r="R13" s="593">
        <f t="shared" si="0"/>
        <v>429.14</v>
      </c>
      <c r="S13" s="593">
        <f t="shared" si="0"/>
        <v>128.37</v>
      </c>
      <c r="T13" s="593">
        <f t="shared" si="0"/>
        <v>5.23</v>
      </c>
      <c r="U13" s="593">
        <f t="shared" si="0"/>
        <v>472.01</v>
      </c>
      <c r="V13" s="593">
        <f t="shared" si="0"/>
        <v>4.8000000000000004E-3</v>
      </c>
      <c r="W13" s="593">
        <f t="shared" si="0"/>
        <v>6.0000000000000001E-3</v>
      </c>
      <c r="X13" s="594">
        <f t="shared" si="0"/>
        <v>0.121</v>
      </c>
    </row>
    <row r="14" spans="1:24" s="18" customFormat="1" ht="26.45" customHeight="1" x14ac:dyDescent="0.25">
      <c r="A14" s="134"/>
      <c r="B14" s="899" t="s">
        <v>75</v>
      </c>
      <c r="C14" s="760"/>
      <c r="D14" s="782"/>
      <c r="E14" s="406" t="s">
        <v>21</v>
      </c>
      <c r="F14" s="842">
        <f>F6+F7+F9+F10+F11+F12</f>
        <v>502</v>
      </c>
      <c r="G14" s="681"/>
      <c r="H14" s="640">
        <f t="shared" ref="H14:X14" si="1">H6+H7+H9+H10+H11+H12</f>
        <v>31.380000000000003</v>
      </c>
      <c r="I14" s="637">
        <f t="shared" si="1"/>
        <v>24.02</v>
      </c>
      <c r="J14" s="641">
        <f t="shared" si="1"/>
        <v>58.879999999999995</v>
      </c>
      <c r="K14" s="681">
        <f t="shared" si="1"/>
        <v>583.26</v>
      </c>
      <c r="L14" s="640">
        <f t="shared" si="1"/>
        <v>0.51500000000000001</v>
      </c>
      <c r="M14" s="637">
        <f t="shared" si="1"/>
        <v>0.26200000000000007</v>
      </c>
      <c r="N14" s="637">
        <f t="shared" si="1"/>
        <v>21.419999999999998</v>
      </c>
      <c r="O14" s="637">
        <f t="shared" si="1"/>
        <v>48.419999999999995</v>
      </c>
      <c r="P14" s="644">
        <f t="shared" si="1"/>
        <v>1.23</v>
      </c>
      <c r="Q14" s="640">
        <f t="shared" si="1"/>
        <v>76.67</v>
      </c>
      <c r="R14" s="637">
        <f t="shared" si="1"/>
        <v>377.28</v>
      </c>
      <c r="S14" s="637">
        <f t="shared" si="1"/>
        <v>122.88000000000001</v>
      </c>
      <c r="T14" s="637">
        <f t="shared" si="1"/>
        <v>4.92</v>
      </c>
      <c r="U14" s="637">
        <f t="shared" si="1"/>
        <v>474.72</v>
      </c>
      <c r="V14" s="637">
        <f t="shared" si="1"/>
        <v>8.8000000000000005E-3</v>
      </c>
      <c r="W14" s="637">
        <f t="shared" si="1"/>
        <v>6.0000000000000001E-3</v>
      </c>
      <c r="X14" s="641">
        <f t="shared" si="1"/>
        <v>0.16100000000000003</v>
      </c>
    </row>
    <row r="15" spans="1:24" s="18" customFormat="1" ht="26.45" customHeight="1" x14ac:dyDescent="0.25">
      <c r="A15" s="134"/>
      <c r="B15" s="898" t="s">
        <v>73</v>
      </c>
      <c r="C15" s="727"/>
      <c r="D15" s="778"/>
      <c r="E15" s="407" t="s">
        <v>22</v>
      </c>
      <c r="F15" s="729"/>
      <c r="G15" s="727"/>
      <c r="H15" s="415"/>
      <c r="I15" s="71"/>
      <c r="J15" s="72"/>
      <c r="K15" s="906">
        <f>K13/23.5</f>
        <v>26.701702127659576</v>
      </c>
      <c r="L15" s="415"/>
      <c r="M15" s="71"/>
      <c r="N15" s="71"/>
      <c r="O15" s="71"/>
      <c r="P15" s="141"/>
      <c r="Q15" s="415"/>
      <c r="R15" s="71"/>
      <c r="S15" s="71"/>
      <c r="T15" s="71"/>
      <c r="U15" s="71"/>
      <c r="V15" s="71"/>
      <c r="W15" s="71"/>
      <c r="X15" s="72"/>
    </row>
    <row r="16" spans="1:24" s="18" customFormat="1" ht="26.45" customHeight="1" thickBot="1" x14ac:dyDescent="0.3">
      <c r="A16" s="439"/>
      <c r="B16" s="401" t="s">
        <v>75</v>
      </c>
      <c r="C16" s="212"/>
      <c r="D16" s="742"/>
      <c r="E16" s="408" t="s">
        <v>22</v>
      </c>
      <c r="F16" s="732"/>
      <c r="G16" s="460"/>
      <c r="H16" s="947"/>
      <c r="I16" s="948"/>
      <c r="J16" s="949"/>
      <c r="K16" s="468">
        <f>K14/23.5</f>
        <v>24.819574468085104</v>
      </c>
      <c r="L16" s="947"/>
      <c r="M16" s="948"/>
      <c r="N16" s="948"/>
      <c r="O16" s="948"/>
      <c r="P16" s="950"/>
      <c r="Q16" s="947"/>
      <c r="R16" s="948"/>
      <c r="S16" s="948"/>
      <c r="T16" s="948"/>
      <c r="U16" s="948"/>
      <c r="V16" s="948"/>
      <c r="W16" s="948"/>
      <c r="X16" s="949"/>
    </row>
    <row r="17" spans="1:27" s="18" customFormat="1" ht="26.45" customHeight="1" x14ac:dyDescent="0.25">
      <c r="A17" s="186" t="s">
        <v>7</v>
      </c>
      <c r="B17" s="272"/>
      <c r="C17" s="537">
        <v>115</v>
      </c>
      <c r="D17" s="519" t="s">
        <v>20</v>
      </c>
      <c r="E17" s="904" t="s">
        <v>155</v>
      </c>
      <c r="F17" s="197">
        <v>60</v>
      </c>
      <c r="G17" s="342"/>
      <c r="H17" s="467">
        <v>1.1399999999999999</v>
      </c>
      <c r="I17" s="54">
        <v>5.34</v>
      </c>
      <c r="J17" s="55">
        <v>4.62</v>
      </c>
      <c r="K17" s="357">
        <v>71.400000000000006</v>
      </c>
      <c r="L17" s="467">
        <v>1.2E-2</v>
      </c>
      <c r="M17" s="54">
        <v>0.03</v>
      </c>
      <c r="N17" s="54">
        <v>4.2</v>
      </c>
      <c r="O17" s="54">
        <v>0</v>
      </c>
      <c r="P17" s="531">
        <v>0</v>
      </c>
      <c r="Q17" s="467">
        <v>24.6</v>
      </c>
      <c r="R17" s="54">
        <v>22.2</v>
      </c>
      <c r="S17" s="54">
        <v>9</v>
      </c>
      <c r="T17" s="54">
        <v>0.42</v>
      </c>
      <c r="U17" s="54">
        <v>189</v>
      </c>
      <c r="V17" s="54">
        <v>0</v>
      </c>
      <c r="W17" s="54">
        <v>0</v>
      </c>
      <c r="X17" s="55">
        <v>0</v>
      </c>
    </row>
    <row r="18" spans="1:27" s="18" customFormat="1" ht="26.45" customHeight="1" x14ac:dyDescent="0.25">
      <c r="A18" s="184"/>
      <c r="B18" s="258"/>
      <c r="C18" s="129">
        <v>36</v>
      </c>
      <c r="D18" s="258" t="s">
        <v>9</v>
      </c>
      <c r="E18" s="373" t="s">
        <v>50</v>
      </c>
      <c r="F18" s="175">
        <v>200</v>
      </c>
      <c r="G18" s="260"/>
      <c r="H18" s="319">
        <v>5</v>
      </c>
      <c r="I18" s="104">
        <v>8.6</v>
      </c>
      <c r="J18" s="263">
        <v>12.6</v>
      </c>
      <c r="K18" s="520">
        <v>147.80000000000001</v>
      </c>
      <c r="L18" s="319">
        <v>0.1</v>
      </c>
      <c r="M18" s="104">
        <v>0.08</v>
      </c>
      <c r="N18" s="104">
        <v>10.08</v>
      </c>
      <c r="O18" s="104">
        <v>96</v>
      </c>
      <c r="P18" s="105">
        <v>5.1999999999999998E-2</v>
      </c>
      <c r="Q18" s="319">
        <v>41.98</v>
      </c>
      <c r="R18" s="104">
        <v>122.08</v>
      </c>
      <c r="S18" s="104">
        <v>36.96</v>
      </c>
      <c r="T18" s="104">
        <v>11.18</v>
      </c>
      <c r="U18" s="104">
        <v>321.39999999999998</v>
      </c>
      <c r="V18" s="104">
        <v>4.0000000000000001E-3</v>
      </c>
      <c r="W18" s="104">
        <v>0</v>
      </c>
      <c r="X18" s="263">
        <v>0.2</v>
      </c>
    </row>
    <row r="19" spans="1:27" s="18" customFormat="1" ht="43.5" customHeight="1" x14ac:dyDescent="0.25">
      <c r="A19" s="135"/>
      <c r="B19" s="395" t="s">
        <v>73</v>
      </c>
      <c r="C19" s="231"/>
      <c r="D19" s="459"/>
      <c r="E19" s="503"/>
      <c r="F19" s="714"/>
      <c r="G19" s="788"/>
      <c r="H19" s="587"/>
      <c r="I19" s="588"/>
      <c r="J19" s="589"/>
      <c r="K19" s="590"/>
      <c r="L19" s="587"/>
      <c r="M19" s="588"/>
      <c r="N19" s="588"/>
      <c r="O19" s="588"/>
      <c r="P19" s="682"/>
      <c r="Q19" s="587"/>
      <c r="R19" s="588"/>
      <c r="S19" s="929"/>
      <c r="T19" s="588"/>
      <c r="U19" s="588"/>
      <c r="V19" s="588"/>
      <c r="W19" s="588"/>
      <c r="X19" s="589"/>
      <c r="Z19" s="737"/>
      <c r="AA19" s="100"/>
    </row>
    <row r="20" spans="1:27" s="18" customFormat="1" ht="26.45" customHeight="1" x14ac:dyDescent="0.25">
      <c r="A20" s="135"/>
      <c r="B20" s="796" t="s">
        <v>75</v>
      </c>
      <c r="C20" s="232">
        <v>82</v>
      </c>
      <c r="D20" s="458" t="s">
        <v>10</v>
      </c>
      <c r="E20" s="920" t="s">
        <v>131</v>
      </c>
      <c r="F20" s="716">
        <v>95</v>
      </c>
      <c r="G20" s="237"/>
      <c r="H20" s="310">
        <v>23.46</v>
      </c>
      <c r="I20" s="77">
        <v>16.34</v>
      </c>
      <c r="J20" s="139">
        <v>0.56999999999999995</v>
      </c>
      <c r="K20" s="550">
        <v>243.58</v>
      </c>
      <c r="L20" s="310">
        <v>5.7000000000000002E-2</v>
      </c>
      <c r="M20" s="77">
        <v>0.14000000000000001</v>
      </c>
      <c r="N20" s="77">
        <v>0.95</v>
      </c>
      <c r="O20" s="77">
        <v>28.8</v>
      </c>
      <c r="P20" s="705">
        <v>0</v>
      </c>
      <c r="Q20" s="310">
        <v>30.95</v>
      </c>
      <c r="R20" s="77">
        <v>180.1</v>
      </c>
      <c r="S20" s="77">
        <v>23.62</v>
      </c>
      <c r="T20" s="77">
        <v>1.55</v>
      </c>
      <c r="U20" s="77">
        <v>240.57</v>
      </c>
      <c r="V20" s="77">
        <v>4.0000000000000001E-3</v>
      </c>
      <c r="W20" s="77">
        <v>0</v>
      </c>
      <c r="X20" s="139">
        <v>0.14000000000000001</v>
      </c>
      <c r="Z20" s="737"/>
      <c r="AA20" s="100"/>
    </row>
    <row r="21" spans="1:27" s="18" customFormat="1" ht="33" customHeight="1" x14ac:dyDescent="0.25">
      <c r="A21" s="135"/>
      <c r="B21" s="751" t="s">
        <v>73</v>
      </c>
      <c r="C21" s="726">
        <v>520</v>
      </c>
      <c r="D21" s="222" t="s">
        <v>63</v>
      </c>
      <c r="E21" s="752" t="s">
        <v>89</v>
      </c>
      <c r="F21" s="231">
        <v>150</v>
      </c>
      <c r="G21" s="788"/>
      <c r="H21" s="802">
        <v>3.04</v>
      </c>
      <c r="I21" s="753">
        <v>4.76</v>
      </c>
      <c r="J21" s="803">
        <v>20.010000000000002</v>
      </c>
      <c r="K21" s="804">
        <v>135.04</v>
      </c>
      <c r="L21" s="415">
        <v>0.16</v>
      </c>
      <c r="M21" s="71">
        <v>0.12</v>
      </c>
      <c r="N21" s="71">
        <v>25.74</v>
      </c>
      <c r="O21" s="71">
        <v>21.6</v>
      </c>
      <c r="P21" s="141">
        <v>0.1</v>
      </c>
      <c r="Q21" s="415">
        <v>40.43</v>
      </c>
      <c r="R21" s="71">
        <v>95.49</v>
      </c>
      <c r="S21" s="71">
        <v>32.590000000000003</v>
      </c>
      <c r="T21" s="71">
        <v>1.19</v>
      </c>
      <c r="U21" s="71">
        <v>701.4</v>
      </c>
      <c r="V21" s="71">
        <v>8.0000000000000002E-3</v>
      </c>
      <c r="W21" s="71">
        <v>2E-3</v>
      </c>
      <c r="X21" s="72">
        <v>4.2000000000000003E-2</v>
      </c>
      <c r="Z21" s="737"/>
      <c r="AA21" s="100"/>
    </row>
    <row r="22" spans="1:27" s="18" customFormat="1" ht="33" customHeight="1" x14ac:dyDescent="0.25">
      <c r="A22" s="135"/>
      <c r="B22" s="758" t="s">
        <v>75</v>
      </c>
      <c r="C22" s="232">
        <v>51</v>
      </c>
      <c r="D22" s="207" t="s">
        <v>63</v>
      </c>
      <c r="E22" s="766" t="s">
        <v>128</v>
      </c>
      <c r="F22" s="232">
        <v>150</v>
      </c>
      <c r="G22" s="211"/>
      <c r="H22" s="638">
        <v>3.3</v>
      </c>
      <c r="I22" s="633">
        <v>3.9</v>
      </c>
      <c r="J22" s="639">
        <v>25.65</v>
      </c>
      <c r="K22" s="642">
        <v>151.35</v>
      </c>
      <c r="L22" s="638">
        <v>0.15</v>
      </c>
      <c r="M22" s="633">
        <v>0.09</v>
      </c>
      <c r="N22" s="633">
        <v>21</v>
      </c>
      <c r="O22" s="633">
        <v>0</v>
      </c>
      <c r="P22" s="634">
        <v>0</v>
      </c>
      <c r="Q22" s="638">
        <v>14.01</v>
      </c>
      <c r="R22" s="633">
        <v>78.63</v>
      </c>
      <c r="S22" s="633">
        <v>29.37</v>
      </c>
      <c r="T22" s="633">
        <v>1.32</v>
      </c>
      <c r="U22" s="633">
        <v>809.4</v>
      </c>
      <c r="V22" s="633">
        <v>8.0000000000000002E-3</v>
      </c>
      <c r="W22" s="633">
        <v>5.9999999999999995E-4</v>
      </c>
      <c r="X22" s="639">
        <v>4.4999999999999998E-2</v>
      </c>
      <c r="Z22" s="737"/>
      <c r="AA22" s="100"/>
    </row>
    <row r="23" spans="1:27" s="18" customFormat="1" ht="51" customHeight="1" x14ac:dyDescent="0.25">
      <c r="A23" s="135"/>
      <c r="B23" s="284"/>
      <c r="C23" s="874">
        <v>99</v>
      </c>
      <c r="D23" s="224" t="s">
        <v>18</v>
      </c>
      <c r="E23" s="273" t="s">
        <v>156</v>
      </c>
      <c r="F23" s="174">
        <v>200</v>
      </c>
      <c r="G23" s="327"/>
      <c r="H23" s="308">
        <v>0.25</v>
      </c>
      <c r="I23" s="17">
        <v>0.14000000000000001</v>
      </c>
      <c r="J23" s="44">
        <v>21.41</v>
      </c>
      <c r="K23" s="329">
        <v>87.9</v>
      </c>
      <c r="L23" s="358">
        <v>0.01</v>
      </c>
      <c r="M23" s="22">
        <v>0</v>
      </c>
      <c r="N23" s="22">
        <v>38.299999999999997</v>
      </c>
      <c r="O23" s="22">
        <v>0</v>
      </c>
      <c r="P23" s="23">
        <v>0</v>
      </c>
      <c r="Q23" s="358">
        <v>7.13</v>
      </c>
      <c r="R23" s="22">
        <v>2.61</v>
      </c>
      <c r="S23" s="22">
        <v>7.65</v>
      </c>
      <c r="T23" s="22">
        <v>0.8</v>
      </c>
      <c r="U23" s="22">
        <v>0.36</v>
      </c>
      <c r="V23" s="22">
        <v>0</v>
      </c>
      <c r="W23" s="22">
        <v>0</v>
      </c>
      <c r="X23" s="51">
        <v>0</v>
      </c>
      <c r="Z23" s="737"/>
      <c r="AA23" s="100"/>
    </row>
    <row r="24" spans="1:27" s="18" customFormat="1" ht="26.45" customHeight="1" x14ac:dyDescent="0.25">
      <c r="A24" s="135"/>
      <c r="B24" s="284"/>
      <c r="C24" s="520">
        <v>119</v>
      </c>
      <c r="D24" s="258" t="s">
        <v>14</v>
      </c>
      <c r="E24" s="265" t="s">
        <v>57</v>
      </c>
      <c r="F24" s="175">
        <v>30</v>
      </c>
      <c r="G24" s="214"/>
      <c r="H24" s="358">
        <v>2.13</v>
      </c>
      <c r="I24" s="22">
        <v>0.21</v>
      </c>
      <c r="J24" s="51">
        <v>13.26</v>
      </c>
      <c r="K24" s="582">
        <v>72</v>
      </c>
      <c r="L24" s="358">
        <v>0.03</v>
      </c>
      <c r="M24" s="22">
        <v>0.01</v>
      </c>
      <c r="N24" s="22">
        <v>0</v>
      </c>
      <c r="O24" s="22">
        <v>0</v>
      </c>
      <c r="P24" s="23">
        <v>0</v>
      </c>
      <c r="Q24" s="358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  <c r="Z24" s="100"/>
      <c r="AA24" s="100"/>
    </row>
    <row r="25" spans="1:27" s="18" customFormat="1" ht="26.45" customHeight="1" x14ac:dyDescent="0.25">
      <c r="A25" s="135"/>
      <c r="B25" s="284"/>
      <c r="C25" s="129">
        <v>120</v>
      </c>
      <c r="D25" s="258" t="s">
        <v>15</v>
      </c>
      <c r="E25" s="265" t="s">
        <v>49</v>
      </c>
      <c r="F25" s="175">
        <v>20</v>
      </c>
      <c r="G25" s="214"/>
      <c r="H25" s="358">
        <v>1.1399999999999999</v>
      </c>
      <c r="I25" s="22">
        <v>0.22</v>
      </c>
      <c r="J25" s="51">
        <v>7.44</v>
      </c>
      <c r="K25" s="582">
        <v>36.26</v>
      </c>
      <c r="L25" s="358">
        <v>0.02</v>
      </c>
      <c r="M25" s="22">
        <v>2.4E-2</v>
      </c>
      <c r="N25" s="22">
        <v>0.08</v>
      </c>
      <c r="O25" s="22">
        <v>0</v>
      </c>
      <c r="P25" s="23">
        <v>0</v>
      </c>
      <c r="Q25" s="358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7" s="18" customFormat="1" ht="26.45" customHeight="1" x14ac:dyDescent="0.25">
      <c r="A26" s="135"/>
      <c r="B26" s="751" t="s">
        <v>73</v>
      </c>
      <c r="C26" s="563"/>
      <c r="D26" s="751"/>
      <c r="E26" s="452" t="s">
        <v>21</v>
      </c>
      <c r="F26" s="383">
        <f>F17+F18+F19+F21+F23+F24+F25</f>
        <v>660</v>
      </c>
      <c r="G26" s="679"/>
      <c r="H26" s="592">
        <f t="shared" ref="H26:X26" si="2">H17+H18+H19+H21+H23+H24+H25</f>
        <v>12.7</v>
      </c>
      <c r="I26" s="593">
        <f t="shared" si="2"/>
        <v>19.27</v>
      </c>
      <c r="J26" s="594">
        <f t="shared" si="2"/>
        <v>79.34</v>
      </c>
      <c r="K26" s="660">
        <f t="shared" si="2"/>
        <v>550.4</v>
      </c>
      <c r="L26" s="592">
        <f t="shared" si="2"/>
        <v>0.33200000000000007</v>
      </c>
      <c r="M26" s="593">
        <f t="shared" si="2"/>
        <v>0.26400000000000001</v>
      </c>
      <c r="N26" s="593">
        <f t="shared" si="2"/>
        <v>78.399999999999991</v>
      </c>
      <c r="O26" s="593">
        <f t="shared" si="2"/>
        <v>117.6</v>
      </c>
      <c r="P26" s="683">
        <f t="shared" si="2"/>
        <v>0.152</v>
      </c>
      <c r="Q26" s="592">
        <f t="shared" si="2"/>
        <v>132.04</v>
      </c>
      <c r="R26" s="593">
        <f t="shared" si="2"/>
        <v>331.78</v>
      </c>
      <c r="S26" s="593">
        <f t="shared" si="2"/>
        <v>113.90000000000002</v>
      </c>
      <c r="T26" s="593">
        <f t="shared" si="2"/>
        <v>14.89</v>
      </c>
      <c r="U26" s="593">
        <f t="shared" si="2"/>
        <v>1313.56</v>
      </c>
      <c r="V26" s="593">
        <f t="shared" si="2"/>
        <v>1.5000000000000001E-2</v>
      </c>
      <c r="W26" s="593">
        <f t="shared" si="2"/>
        <v>6.0000000000000001E-3</v>
      </c>
      <c r="X26" s="594">
        <f t="shared" si="2"/>
        <v>0.254</v>
      </c>
    </row>
    <row r="27" spans="1:27" s="18" customFormat="1" ht="26.45" customHeight="1" x14ac:dyDescent="0.25">
      <c r="A27" s="135"/>
      <c r="B27" s="758" t="s">
        <v>75</v>
      </c>
      <c r="C27" s="564"/>
      <c r="D27" s="759"/>
      <c r="E27" s="453" t="s">
        <v>21</v>
      </c>
      <c r="F27" s="382">
        <f>F17+F18+F20+F22+F23+F24+F25</f>
        <v>755</v>
      </c>
      <c r="G27" s="680"/>
      <c r="H27" s="640">
        <f t="shared" ref="H27:X27" si="3">H17+H18+H20+H22+H23+H24+H25</f>
        <v>36.42</v>
      </c>
      <c r="I27" s="637">
        <f t="shared" si="3"/>
        <v>34.75</v>
      </c>
      <c r="J27" s="641">
        <f t="shared" si="3"/>
        <v>85.55</v>
      </c>
      <c r="K27" s="681">
        <f t="shared" si="3"/>
        <v>810.29</v>
      </c>
      <c r="L27" s="640">
        <f t="shared" si="3"/>
        <v>0.379</v>
      </c>
      <c r="M27" s="637">
        <f t="shared" si="3"/>
        <v>0.374</v>
      </c>
      <c r="N27" s="637">
        <f t="shared" si="3"/>
        <v>74.61</v>
      </c>
      <c r="O27" s="637">
        <f t="shared" si="3"/>
        <v>124.8</v>
      </c>
      <c r="P27" s="644">
        <f t="shared" si="3"/>
        <v>5.1999999999999998E-2</v>
      </c>
      <c r="Q27" s="640">
        <f t="shared" si="3"/>
        <v>136.57000000000002</v>
      </c>
      <c r="R27" s="637">
        <f t="shared" si="3"/>
        <v>495.02</v>
      </c>
      <c r="S27" s="637">
        <f t="shared" si="3"/>
        <v>134.30000000000001</v>
      </c>
      <c r="T27" s="637">
        <f t="shared" si="3"/>
        <v>16.570000000000004</v>
      </c>
      <c r="U27" s="637">
        <f t="shared" si="3"/>
        <v>1662.1299999999999</v>
      </c>
      <c r="V27" s="637">
        <f t="shared" si="3"/>
        <v>1.9000000000000003E-2</v>
      </c>
      <c r="W27" s="637">
        <f t="shared" si="3"/>
        <v>4.5999999999999999E-3</v>
      </c>
      <c r="X27" s="641">
        <f t="shared" si="3"/>
        <v>0.39700000000000002</v>
      </c>
    </row>
    <row r="28" spans="1:27" s="18" customFormat="1" ht="26.45" customHeight="1" thickBot="1" x14ac:dyDescent="0.3">
      <c r="A28" s="135"/>
      <c r="B28" s="751" t="s">
        <v>73</v>
      </c>
      <c r="C28" s="565"/>
      <c r="D28" s="754"/>
      <c r="E28" s="755" t="s">
        <v>22</v>
      </c>
      <c r="F28" s="756"/>
      <c r="G28" s="727"/>
      <c r="H28" s="253"/>
      <c r="I28" s="24"/>
      <c r="J28" s="73"/>
      <c r="K28" s="736">
        <f>K26/23.5</f>
        <v>23.421276595744679</v>
      </c>
      <c r="L28" s="253"/>
      <c r="M28" s="24"/>
      <c r="N28" s="24"/>
      <c r="O28" s="24"/>
      <c r="P28" s="140"/>
      <c r="Q28" s="253"/>
      <c r="R28" s="24"/>
      <c r="S28" s="24"/>
      <c r="T28" s="24"/>
      <c r="U28" s="24"/>
      <c r="V28" s="24"/>
      <c r="W28" s="24"/>
      <c r="X28" s="73"/>
    </row>
    <row r="29" spans="1:27" s="18" customFormat="1" ht="26.45" customHeight="1" thickBot="1" x14ac:dyDescent="0.3">
      <c r="A29" s="187"/>
      <c r="B29" s="761" t="s">
        <v>75</v>
      </c>
      <c r="C29" s="762"/>
      <c r="D29" s="761"/>
      <c r="E29" s="455" t="s">
        <v>22</v>
      </c>
      <c r="F29" s="234"/>
      <c r="G29" s="460"/>
      <c r="H29" s="604"/>
      <c r="I29" s="605"/>
      <c r="J29" s="606"/>
      <c r="K29" s="607">
        <f>K27/23.5</f>
        <v>34.480425531914889</v>
      </c>
      <c r="L29" s="763"/>
      <c r="M29" s="764"/>
      <c r="N29" s="764"/>
      <c r="O29" s="764"/>
      <c r="P29" s="835"/>
      <c r="Q29" s="763"/>
      <c r="R29" s="764"/>
      <c r="S29" s="764"/>
      <c r="T29" s="764"/>
      <c r="U29" s="764"/>
      <c r="V29" s="764"/>
      <c r="W29" s="764"/>
      <c r="X29" s="765"/>
    </row>
    <row r="30" spans="1:27" s="163" customFormat="1" ht="26.45" customHeight="1" x14ac:dyDescent="0.25">
      <c r="A30" s="486"/>
      <c r="B30" s="486"/>
      <c r="C30" s="487"/>
      <c r="D30" s="486"/>
      <c r="E30" s="488"/>
      <c r="F30" s="486"/>
      <c r="G30" s="486"/>
      <c r="H30" s="486"/>
      <c r="I30" s="486"/>
      <c r="J30" s="486"/>
      <c r="K30" s="489"/>
      <c r="L30" s="486"/>
      <c r="M30" s="486"/>
      <c r="N30" s="486"/>
      <c r="O30" s="486"/>
      <c r="P30" s="486"/>
      <c r="Q30" s="486"/>
      <c r="R30" s="486"/>
      <c r="S30" s="486"/>
    </row>
    <row r="31" spans="1:27" s="163" customFormat="1" ht="26.45" customHeight="1" x14ac:dyDescent="0.25">
      <c r="A31" s="610" t="s">
        <v>127</v>
      </c>
      <c r="B31" s="486"/>
      <c r="C31" s="487"/>
      <c r="D31" s="486"/>
      <c r="E31" s="488"/>
      <c r="F31" s="486"/>
      <c r="G31" s="486"/>
      <c r="H31" s="486"/>
      <c r="I31" s="486"/>
      <c r="J31" s="486"/>
      <c r="K31" s="489"/>
      <c r="L31" s="486"/>
      <c r="M31" s="486"/>
      <c r="N31" s="486"/>
      <c r="O31" s="486"/>
      <c r="P31" s="486"/>
      <c r="Q31" s="486"/>
      <c r="R31" s="486"/>
      <c r="S31" s="486"/>
    </row>
    <row r="32" spans="1:27" x14ac:dyDescent="0.25">
      <c r="A32" s="613" t="s">
        <v>66</v>
      </c>
      <c r="B32" s="11"/>
      <c r="C32" s="48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11"/>
      <c r="C33" s="48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11"/>
      <c r="C34" s="48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11"/>
      <c r="C35" s="48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11"/>
    </row>
    <row r="37" spans="1:19" x14ac:dyDescent="0.25">
      <c r="A37" s="11"/>
      <c r="B37" s="11"/>
    </row>
    <row r="38" spans="1:19" x14ac:dyDescent="0.25">
      <c r="A38" s="11"/>
      <c r="B38" s="11"/>
      <c r="C38" s="48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11"/>
      <c r="C39" s="48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11"/>
      <c r="C40" s="48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11"/>
      <c r="B41" s="11"/>
      <c r="C41" s="48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697" customFormat="1" ht="12.75" x14ac:dyDescent="0.2"/>
    <row r="43" spans="1:19" s="697" customFormat="1" ht="12.75" x14ac:dyDescent="0.2"/>
    <row r="44" spans="1:19" s="697" customFormat="1" ht="12.75" x14ac:dyDescent="0.2"/>
    <row r="45" spans="1:19" s="697" customFormat="1" ht="12.75" x14ac:dyDescent="0.2"/>
    <row r="46" spans="1:19" s="697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topLeftCell="A10" zoomScale="60" zoomScaleNormal="60" workbookViewId="0">
      <selection activeCell="F33" sqref="F33"/>
    </sheetView>
  </sheetViews>
  <sheetFormatPr defaultRowHeight="15" x14ac:dyDescent="0.25"/>
  <cols>
    <col min="1" max="1" width="16.85546875" customWidth="1"/>
    <col min="2" max="2" width="1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9.85546875" bestFit="1" customWidth="1"/>
    <col min="23" max="23" width="15.140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483" t="s">
        <v>40</v>
      </c>
      <c r="D4" s="168"/>
      <c r="E4" s="202"/>
      <c r="F4" s="523"/>
      <c r="G4" s="525"/>
      <c r="H4" s="85" t="s">
        <v>23</v>
      </c>
      <c r="I4" s="85"/>
      <c r="J4" s="85"/>
      <c r="K4" s="240" t="s">
        <v>24</v>
      </c>
      <c r="L4" s="985" t="s">
        <v>25</v>
      </c>
      <c r="M4" s="986"/>
      <c r="N4" s="987"/>
      <c r="O4" s="987"/>
      <c r="P4" s="988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46.5" thickBot="1" x14ac:dyDescent="0.3">
      <c r="A5" s="183" t="s">
        <v>0</v>
      </c>
      <c r="B5" s="183"/>
      <c r="C5" s="165" t="s">
        <v>41</v>
      </c>
      <c r="D5" s="107" t="s">
        <v>42</v>
      </c>
      <c r="E5" s="133" t="s">
        <v>39</v>
      </c>
      <c r="F5" s="165" t="s">
        <v>27</v>
      </c>
      <c r="G5" s="133" t="s">
        <v>38</v>
      </c>
      <c r="H5" s="90" t="s">
        <v>28</v>
      </c>
      <c r="I5" s="91" t="s">
        <v>29</v>
      </c>
      <c r="J5" s="236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39" customHeight="1" x14ac:dyDescent="0.25">
      <c r="A6" s="186" t="s">
        <v>6</v>
      </c>
      <c r="B6" s="110"/>
      <c r="C6" s="580">
        <v>106</v>
      </c>
      <c r="D6" s="285" t="s">
        <v>20</v>
      </c>
      <c r="E6" s="581" t="s">
        <v>136</v>
      </c>
      <c r="F6" s="535">
        <v>60</v>
      </c>
      <c r="G6" s="671"/>
      <c r="H6" s="674">
        <v>0.48</v>
      </c>
      <c r="I6" s="675">
        <v>0.06</v>
      </c>
      <c r="J6" s="676">
        <v>1.5</v>
      </c>
      <c r="K6" s="677">
        <v>8.4</v>
      </c>
      <c r="L6" s="712">
        <v>1.7999999999999999E-2</v>
      </c>
      <c r="M6" s="469">
        <v>0.02</v>
      </c>
      <c r="N6" s="54">
        <v>6</v>
      </c>
      <c r="O6" s="54">
        <v>10</v>
      </c>
      <c r="P6" s="55">
        <v>0</v>
      </c>
      <c r="Q6" s="469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9" customHeight="1" x14ac:dyDescent="0.25">
      <c r="A7" s="134"/>
      <c r="B7" s="108"/>
      <c r="C7" s="128">
        <v>437</v>
      </c>
      <c r="D7" s="323" t="s">
        <v>10</v>
      </c>
      <c r="E7" s="306" t="s">
        <v>86</v>
      </c>
      <c r="F7" s="233">
        <v>100</v>
      </c>
      <c r="G7" s="128"/>
      <c r="H7" s="309">
        <v>15.3</v>
      </c>
      <c r="I7" s="13">
        <v>17.690000000000001</v>
      </c>
      <c r="J7" s="48">
        <v>3.55</v>
      </c>
      <c r="K7" s="130">
        <v>234.55</v>
      </c>
      <c r="L7" s="521">
        <v>0.06</v>
      </c>
      <c r="M7" s="119">
        <v>0.11</v>
      </c>
      <c r="N7" s="120">
        <v>2.44</v>
      </c>
      <c r="O7" s="120">
        <v>0</v>
      </c>
      <c r="P7" s="121">
        <v>0</v>
      </c>
      <c r="Q7" s="521">
        <v>11.39</v>
      </c>
      <c r="R7" s="120">
        <v>159.18</v>
      </c>
      <c r="S7" s="120">
        <v>20.86</v>
      </c>
      <c r="T7" s="120">
        <v>2.3199999999999998</v>
      </c>
      <c r="U7" s="120">
        <v>266.67</v>
      </c>
      <c r="V7" s="120">
        <v>6.0000000000000001E-3</v>
      </c>
      <c r="W7" s="120">
        <v>0</v>
      </c>
      <c r="X7" s="125">
        <v>0.05</v>
      </c>
    </row>
    <row r="8" spans="1:24" s="18" customFormat="1" ht="39" customHeight="1" x14ac:dyDescent="0.25">
      <c r="A8" s="134"/>
      <c r="B8" s="108"/>
      <c r="C8" s="174">
        <v>516</v>
      </c>
      <c r="D8" s="224" t="s">
        <v>51</v>
      </c>
      <c r="E8" s="273" t="s">
        <v>56</v>
      </c>
      <c r="F8" s="442">
        <v>150</v>
      </c>
      <c r="G8" s="191"/>
      <c r="H8" s="309">
        <v>5.23</v>
      </c>
      <c r="I8" s="13">
        <v>5.36</v>
      </c>
      <c r="J8" s="48">
        <v>32.17</v>
      </c>
      <c r="K8" s="130">
        <v>197.84</v>
      </c>
      <c r="L8" s="309">
        <v>0.09</v>
      </c>
      <c r="M8" s="99">
        <v>0.02</v>
      </c>
      <c r="N8" s="13">
        <v>0</v>
      </c>
      <c r="O8" s="13">
        <v>30</v>
      </c>
      <c r="P8" s="48">
        <v>0.11</v>
      </c>
      <c r="Q8" s="99">
        <v>11.3</v>
      </c>
      <c r="R8" s="13">
        <v>45.8</v>
      </c>
      <c r="S8" s="13">
        <v>8.9</v>
      </c>
      <c r="T8" s="13">
        <v>0.82</v>
      </c>
      <c r="U8" s="13">
        <v>1.1000000000000001</v>
      </c>
      <c r="V8" s="13">
        <v>0</v>
      </c>
      <c r="W8" s="13">
        <v>0</v>
      </c>
      <c r="X8" s="51">
        <v>0</v>
      </c>
    </row>
    <row r="9" spans="1:24" s="18" customFormat="1" ht="39" customHeight="1" x14ac:dyDescent="0.25">
      <c r="A9" s="134"/>
      <c r="B9" s="108"/>
      <c r="C9" s="266">
        <v>107</v>
      </c>
      <c r="D9" s="224" t="s">
        <v>18</v>
      </c>
      <c r="E9" s="273" t="s">
        <v>125</v>
      </c>
      <c r="F9" s="174">
        <v>200</v>
      </c>
      <c r="G9" s="327"/>
      <c r="H9" s="308">
        <v>0.8</v>
      </c>
      <c r="I9" s="17">
        <v>0.2</v>
      </c>
      <c r="J9" s="44">
        <v>23.2</v>
      </c>
      <c r="K9" s="242">
        <v>94.4</v>
      </c>
      <c r="L9" s="358">
        <v>0.02</v>
      </c>
      <c r="M9" s="21"/>
      <c r="N9" s="22">
        <v>4</v>
      </c>
      <c r="O9" s="22">
        <v>0</v>
      </c>
      <c r="P9" s="51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1"/>
    </row>
    <row r="10" spans="1:24" s="18" customFormat="1" ht="39" customHeight="1" x14ac:dyDescent="0.25">
      <c r="A10" s="134"/>
      <c r="B10" s="108"/>
      <c r="C10" s="266">
        <v>119</v>
      </c>
      <c r="D10" s="258" t="s">
        <v>14</v>
      </c>
      <c r="E10" s="260" t="s">
        <v>57</v>
      </c>
      <c r="F10" s="214">
        <v>20</v>
      </c>
      <c r="G10" s="673"/>
      <c r="H10" s="358">
        <v>1.4</v>
      </c>
      <c r="I10" s="22">
        <v>0.14000000000000001</v>
      </c>
      <c r="J10" s="51">
        <v>8.8000000000000007</v>
      </c>
      <c r="K10" s="582">
        <v>48</v>
      </c>
      <c r="L10" s="358">
        <v>0.02</v>
      </c>
      <c r="M10" s="21">
        <v>6.0000000000000001E-3</v>
      </c>
      <c r="N10" s="22">
        <v>0</v>
      </c>
      <c r="O10" s="22">
        <v>0</v>
      </c>
      <c r="P10" s="51">
        <v>0</v>
      </c>
      <c r="Q10" s="358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1">
        <v>0</v>
      </c>
    </row>
    <row r="11" spans="1:24" s="18" customFormat="1" ht="39" customHeight="1" x14ac:dyDescent="0.25">
      <c r="A11" s="134"/>
      <c r="B11" s="108"/>
      <c r="C11" s="175">
        <v>120</v>
      </c>
      <c r="D11" s="258" t="s">
        <v>15</v>
      </c>
      <c r="E11" s="260" t="s">
        <v>49</v>
      </c>
      <c r="F11" s="214">
        <v>20</v>
      </c>
      <c r="G11" s="673"/>
      <c r="H11" s="358">
        <v>1.1399999999999999</v>
      </c>
      <c r="I11" s="22">
        <v>0.22</v>
      </c>
      <c r="J11" s="51">
        <v>7.44</v>
      </c>
      <c r="K11" s="582">
        <v>36.26</v>
      </c>
      <c r="L11" s="358">
        <v>0.02</v>
      </c>
      <c r="M11" s="21">
        <v>2.4E-2</v>
      </c>
      <c r="N11" s="22">
        <v>0.08</v>
      </c>
      <c r="O11" s="22">
        <v>0</v>
      </c>
      <c r="P11" s="51">
        <v>0</v>
      </c>
      <c r="Q11" s="358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9" customHeight="1" x14ac:dyDescent="0.25">
      <c r="A12" s="134"/>
      <c r="B12" s="108"/>
      <c r="C12" s="923"/>
      <c r="D12" s="583"/>
      <c r="E12" s="411" t="s">
        <v>21</v>
      </c>
      <c r="F12" s="214">
        <f>F6+F7+F8+F9+F10+F11</f>
        <v>550</v>
      </c>
      <c r="G12" s="214"/>
      <c r="H12" s="254">
        <f t="shared" ref="H12:X12" si="0">H6+H7+H8+H9+H10+H11</f>
        <v>24.35</v>
      </c>
      <c r="I12" s="36">
        <f t="shared" si="0"/>
        <v>23.669999999999998</v>
      </c>
      <c r="J12" s="79">
        <f t="shared" si="0"/>
        <v>76.66</v>
      </c>
      <c r="K12" s="623">
        <f t="shared" si="0"/>
        <v>619.45000000000005</v>
      </c>
      <c r="L12" s="254">
        <f t="shared" si="0"/>
        <v>0.22799999999999995</v>
      </c>
      <c r="M12" s="36">
        <f t="shared" si="0"/>
        <v>0.18</v>
      </c>
      <c r="N12" s="36">
        <f t="shared" si="0"/>
        <v>12.52</v>
      </c>
      <c r="O12" s="36">
        <f t="shared" si="0"/>
        <v>40</v>
      </c>
      <c r="P12" s="347">
        <f t="shared" si="0"/>
        <v>0.11</v>
      </c>
      <c r="Q12" s="254">
        <f t="shared" si="0"/>
        <v>66.69</v>
      </c>
      <c r="R12" s="36">
        <f t="shared" si="0"/>
        <v>315.78000000000003</v>
      </c>
      <c r="S12" s="36">
        <f t="shared" si="0"/>
        <v>69.36</v>
      </c>
      <c r="T12" s="36">
        <f t="shared" si="0"/>
        <v>4.919999999999999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9">
        <f t="shared" si="0"/>
        <v>6.2E-2</v>
      </c>
    </row>
    <row r="13" spans="1:24" s="18" customFormat="1" ht="39" customHeight="1" thickBot="1" x14ac:dyDescent="0.3">
      <c r="A13" s="439"/>
      <c r="B13" s="108"/>
      <c r="C13" s="923"/>
      <c r="D13" s="173"/>
      <c r="E13" s="412" t="s">
        <v>22</v>
      </c>
      <c r="F13" s="250"/>
      <c r="G13" s="250"/>
      <c r="H13" s="315"/>
      <c r="I13" s="195"/>
      <c r="J13" s="196"/>
      <c r="K13" s="438">
        <f>K12/23.5</f>
        <v>26.359574468085107</v>
      </c>
      <c r="L13" s="315"/>
      <c r="M13" s="262"/>
      <c r="N13" s="195"/>
      <c r="O13" s="195"/>
      <c r="P13" s="279"/>
      <c r="Q13" s="315"/>
      <c r="R13" s="195"/>
      <c r="S13" s="195"/>
      <c r="T13" s="195"/>
      <c r="U13" s="195"/>
      <c r="V13" s="195"/>
      <c r="W13" s="195"/>
      <c r="X13" s="196"/>
    </row>
    <row r="14" spans="1:24" s="18" customFormat="1" ht="39" customHeight="1" x14ac:dyDescent="0.25">
      <c r="A14" s="186" t="s">
        <v>7</v>
      </c>
      <c r="B14" s="530"/>
      <c r="C14" s="646">
        <v>23</v>
      </c>
      <c r="D14" s="530" t="s">
        <v>20</v>
      </c>
      <c r="E14" s="972" t="s">
        <v>135</v>
      </c>
      <c r="F14" s="836">
        <v>60</v>
      </c>
      <c r="G14" s="197"/>
      <c r="H14" s="469">
        <v>0.24</v>
      </c>
      <c r="I14" s="54">
        <v>0.06</v>
      </c>
      <c r="J14" s="55">
        <v>1.68</v>
      </c>
      <c r="K14" s="463">
        <v>10.199999999999999</v>
      </c>
      <c r="L14" s="467">
        <v>0.03</v>
      </c>
      <c r="M14" s="54">
        <v>0.02</v>
      </c>
      <c r="N14" s="54">
        <v>10.5</v>
      </c>
      <c r="O14" s="54">
        <v>40</v>
      </c>
      <c r="P14" s="531">
        <v>0</v>
      </c>
      <c r="Q14" s="467">
        <v>11.1</v>
      </c>
      <c r="R14" s="54">
        <v>20.399999999999999</v>
      </c>
      <c r="S14" s="54">
        <v>10.199999999999999</v>
      </c>
      <c r="T14" s="54">
        <v>0.45</v>
      </c>
      <c r="U14" s="54">
        <v>145.80000000000001</v>
      </c>
      <c r="V14" s="54">
        <v>5.9999999999999995E-4</v>
      </c>
      <c r="W14" s="54">
        <v>2.0000000000000001E-4</v>
      </c>
      <c r="X14" s="55">
        <v>0.01</v>
      </c>
    </row>
    <row r="15" spans="1:24" s="18" customFormat="1" ht="39" customHeight="1" x14ac:dyDescent="0.25">
      <c r="A15" s="134"/>
      <c r="B15" s="258"/>
      <c r="C15" s="174">
        <v>134</v>
      </c>
      <c r="D15" s="224" t="s">
        <v>9</v>
      </c>
      <c r="E15" s="273" t="s">
        <v>160</v>
      </c>
      <c r="F15" s="442">
        <v>220</v>
      </c>
      <c r="G15" s="191"/>
      <c r="H15" s="309">
        <v>3.5</v>
      </c>
      <c r="I15" s="13">
        <v>7</v>
      </c>
      <c r="J15" s="48">
        <v>11.64</v>
      </c>
      <c r="K15" s="130">
        <v>123.36</v>
      </c>
      <c r="L15" s="309">
        <v>0.08</v>
      </c>
      <c r="M15" s="99">
        <v>0.08</v>
      </c>
      <c r="N15" s="13">
        <v>8.14</v>
      </c>
      <c r="O15" s="13">
        <v>180</v>
      </c>
      <c r="P15" s="48">
        <v>0</v>
      </c>
      <c r="Q15" s="99">
        <v>25.9</v>
      </c>
      <c r="R15" s="13">
        <v>71.900000000000006</v>
      </c>
      <c r="S15" s="13">
        <v>22.5</v>
      </c>
      <c r="T15" s="13">
        <v>0.36</v>
      </c>
      <c r="U15" s="13">
        <v>466.22</v>
      </c>
      <c r="V15" s="13">
        <v>6.0000000000000001E-3</v>
      </c>
      <c r="W15" s="13">
        <v>2E-3</v>
      </c>
      <c r="X15" s="51">
        <v>0.04</v>
      </c>
    </row>
    <row r="16" spans="1:24" s="18" customFormat="1" ht="39" customHeight="1" x14ac:dyDescent="0.25">
      <c r="A16" s="135"/>
      <c r="B16" s="204" t="s">
        <v>73</v>
      </c>
      <c r="C16" s="210">
        <v>42</v>
      </c>
      <c r="D16" s="304" t="s">
        <v>10</v>
      </c>
      <c r="E16" s="973" t="s">
        <v>100</v>
      </c>
      <c r="F16" s="839">
        <v>90</v>
      </c>
      <c r="G16" s="231"/>
      <c r="H16" s="907">
        <v>18.7</v>
      </c>
      <c r="I16" s="588">
        <v>19.2</v>
      </c>
      <c r="J16" s="589">
        <v>7.5</v>
      </c>
      <c r="K16" s="590">
        <v>278.27999999999997</v>
      </c>
      <c r="L16" s="587">
        <v>7.0000000000000007E-2</v>
      </c>
      <c r="M16" s="588">
        <v>0.1</v>
      </c>
      <c r="N16" s="588">
        <v>1.36</v>
      </c>
      <c r="O16" s="588">
        <v>36</v>
      </c>
      <c r="P16" s="682">
        <v>0.11</v>
      </c>
      <c r="Q16" s="587">
        <v>25.02</v>
      </c>
      <c r="R16" s="588">
        <v>174.5</v>
      </c>
      <c r="S16" s="588">
        <v>21.92</v>
      </c>
      <c r="T16" s="588">
        <v>2.04</v>
      </c>
      <c r="U16" s="588">
        <v>188.73</v>
      </c>
      <c r="V16" s="588">
        <v>4.4999999999999997E-3</v>
      </c>
      <c r="W16" s="588">
        <v>1.8E-3</v>
      </c>
      <c r="X16" s="72">
        <v>3.5999999999999997E-2</v>
      </c>
    </row>
    <row r="17" spans="1:24" s="18" customFormat="1" ht="39" customHeight="1" x14ac:dyDescent="0.25">
      <c r="A17" s="135"/>
      <c r="B17" s="840" t="s">
        <v>75</v>
      </c>
      <c r="C17" s="381">
        <v>423</v>
      </c>
      <c r="D17" s="458" t="s">
        <v>10</v>
      </c>
      <c r="E17" s="920" t="s">
        <v>142</v>
      </c>
      <c r="F17" s="716">
        <v>100</v>
      </c>
      <c r="G17" s="232"/>
      <c r="H17" s="310">
        <v>15</v>
      </c>
      <c r="I17" s="77">
        <v>20</v>
      </c>
      <c r="J17" s="139">
        <v>5.01</v>
      </c>
      <c r="K17" s="865">
        <v>260</v>
      </c>
      <c r="L17" s="310">
        <v>7.0000000000000007E-2</v>
      </c>
      <c r="M17" s="77">
        <v>0.12</v>
      </c>
      <c r="N17" s="77">
        <v>2.48</v>
      </c>
      <c r="O17" s="77">
        <v>20</v>
      </c>
      <c r="P17" s="705">
        <v>0</v>
      </c>
      <c r="Q17" s="310">
        <v>32.869999999999997</v>
      </c>
      <c r="R17" s="77">
        <v>178.2</v>
      </c>
      <c r="S17" s="77">
        <v>23.18</v>
      </c>
      <c r="T17" s="77">
        <v>2.4</v>
      </c>
      <c r="U17" s="77">
        <v>266.67</v>
      </c>
      <c r="V17" s="77">
        <v>6.0000000000000001E-3</v>
      </c>
      <c r="W17" s="77">
        <v>0</v>
      </c>
      <c r="X17" s="139">
        <v>0.05</v>
      </c>
    </row>
    <row r="18" spans="1:24" s="18" customFormat="1" ht="34.5" customHeight="1" x14ac:dyDescent="0.25">
      <c r="A18" s="136"/>
      <c r="B18" s="156" t="s">
        <v>73</v>
      </c>
      <c r="C18" s="210"/>
      <c r="D18" s="304"/>
      <c r="E18" s="974"/>
      <c r="F18" s="210"/>
      <c r="G18" s="231"/>
      <c r="H18" s="907"/>
      <c r="I18" s="588"/>
      <c r="J18" s="682"/>
      <c r="K18" s="514"/>
      <c r="L18" s="587"/>
      <c r="M18" s="907"/>
      <c r="N18" s="588"/>
      <c r="O18" s="588"/>
      <c r="P18" s="682"/>
      <c r="Q18" s="587"/>
      <c r="R18" s="588"/>
      <c r="S18" s="588"/>
      <c r="T18" s="588"/>
      <c r="U18" s="588"/>
      <c r="V18" s="588"/>
      <c r="W18" s="588"/>
      <c r="X18" s="589"/>
    </row>
    <row r="19" spans="1:24" s="18" customFormat="1" ht="48" customHeight="1" x14ac:dyDescent="0.25">
      <c r="A19" s="136"/>
      <c r="B19" s="157" t="s">
        <v>75</v>
      </c>
      <c r="C19" s="232" t="s">
        <v>171</v>
      </c>
      <c r="D19" s="458" t="s">
        <v>63</v>
      </c>
      <c r="E19" s="403" t="s">
        <v>170</v>
      </c>
      <c r="F19" s="211">
        <v>150</v>
      </c>
      <c r="G19" s="232"/>
      <c r="H19" s="464">
        <v>1.27</v>
      </c>
      <c r="I19" s="63">
        <v>12.2</v>
      </c>
      <c r="J19" s="64">
        <v>9.27</v>
      </c>
      <c r="K19" s="312">
        <v>152.36000000000001</v>
      </c>
      <c r="L19" s="311">
        <v>7.0000000000000007E-2</v>
      </c>
      <c r="M19" s="311">
        <v>7.0000000000000001E-3</v>
      </c>
      <c r="N19" s="63">
        <v>10.61</v>
      </c>
      <c r="O19" s="63">
        <v>420</v>
      </c>
      <c r="P19" s="64">
        <v>6.0000000000000001E-3</v>
      </c>
      <c r="Q19" s="464">
        <v>12.73</v>
      </c>
      <c r="R19" s="63">
        <v>27.73</v>
      </c>
      <c r="S19" s="63">
        <v>19.43</v>
      </c>
      <c r="T19" s="63">
        <v>0.61</v>
      </c>
      <c r="U19" s="63">
        <v>35.24</v>
      </c>
      <c r="V19" s="63">
        <v>5.3E-3</v>
      </c>
      <c r="W19" s="63">
        <v>4.0000000000000002E-4</v>
      </c>
      <c r="X19" s="97">
        <v>0.03</v>
      </c>
    </row>
    <row r="20" spans="1:24" s="18" customFormat="1" ht="39" customHeight="1" x14ac:dyDescent="0.25">
      <c r="A20" s="136"/>
      <c r="B20" s="284"/>
      <c r="C20" s="174">
        <v>493</v>
      </c>
      <c r="D20" s="224" t="s">
        <v>47</v>
      </c>
      <c r="E20" s="273" t="s">
        <v>53</v>
      </c>
      <c r="F20" s="442">
        <v>200</v>
      </c>
      <c r="G20" s="191"/>
      <c r="H20" s="308">
        <v>0.2</v>
      </c>
      <c r="I20" s="17">
        <v>0</v>
      </c>
      <c r="J20" s="44">
        <v>14</v>
      </c>
      <c r="K20" s="329">
        <v>56</v>
      </c>
      <c r="L20" s="308">
        <v>0</v>
      </c>
      <c r="M20" s="19">
        <v>0</v>
      </c>
      <c r="N20" s="17">
        <v>0</v>
      </c>
      <c r="O20" s="17">
        <v>0</v>
      </c>
      <c r="P20" s="20">
        <v>0</v>
      </c>
      <c r="Q20" s="308">
        <v>0.46</v>
      </c>
      <c r="R20" s="17">
        <v>0</v>
      </c>
      <c r="S20" s="17">
        <v>0.09</v>
      </c>
      <c r="T20" s="17">
        <v>0.06</v>
      </c>
      <c r="U20" s="17">
        <v>0.68</v>
      </c>
      <c r="V20" s="17">
        <v>0</v>
      </c>
      <c r="W20" s="17">
        <v>0</v>
      </c>
      <c r="X20" s="44">
        <v>0</v>
      </c>
    </row>
    <row r="21" spans="1:24" s="18" customFormat="1" ht="29.25" customHeight="1" x14ac:dyDescent="0.25">
      <c r="A21" s="136"/>
      <c r="B21" s="284"/>
      <c r="C21" s="520">
        <v>119</v>
      </c>
      <c r="D21" s="258" t="s">
        <v>14</v>
      </c>
      <c r="E21" s="975" t="s">
        <v>57</v>
      </c>
      <c r="F21" s="838">
        <v>30</v>
      </c>
      <c r="G21" s="175"/>
      <c r="H21" s="21">
        <v>2.13</v>
      </c>
      <c r="I21" s="22">
        <v>0.21</v>
      </c>
      <c r="J21" s="51">
        <v>13.26</v>
      </c>
      <c r="K21" s="582">
        <v>72</v>
      </c>
      <c r="L21" s="358">
        <v>0.03</v>
      </c>
      <c r="M21" s="22">
        <v>0.01</v>
      </c>
      <c r="N21" s="22">
        <v>0</v>
      </c>
      <c r="O21" s="22">
        <v>0</v>
      </c>
      <c r="P21" s="23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9" customHeight="1" x14ac:dyDescent="0.25">
      <c r="A22" s="136"/>
      <c r="B22" s="284"/>
      <c r="C22" s="129">
        <v>120</v>
      </c>
      <c r="D22" s="258" t="s">
        <v>15</v>
      </c>
      <c r="E22" s="975" t="s">
        <v>49</v>
      </c>
      <c r="F22" s="838">
        <v>20</v>
      </c>
      <c r="G22" s="175"/>
      <c r="H22" s="21">
        <v>1.1399999999999999</v>
      </c>
      <c r="I22" s="22">
        <v>0.22</v>
      </c>
      <c r="J22" s="51">
        <v>7.44</v>
      </c>
      <c r="K22" s="582">
        <v>36.26</v>
      </c>
      <c r="L22" s="358">
        <v>0.02</v>
      </c>
      <c r="M22" s="22">
        <v>2.4E-2</v>
      </c>
      <c r="N22" s="22">
        <v>0.08</v>
      </c>
      <c r="O22" s="22">
        <v>0</v>
      </c>
      <c r="P22" s="23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9" customHeight="1" x14ac:dyDescent="0.25">
      <c r="A23" s="136"/>
      <c r="B23" s="204"/>
      <c r="C23" s="563"/>
      <c r="D23" s="751"/>
      <c r="E23" s="976" t="s">
        <v>21</v>
      </c>
      <c r="F23" s="841">
        <f>F14+F15+F16+F18+F20+F21+F22</f>
        <v>620</v>
      </c>
      <c r="G23" s="383"/>
      <c r="H23" s="703">
        <f>H14+H15+H16+H18+H20+H21+H22</f>
        <v>25.909999999999997</v>
      </c>
      <c r="I23" s="593">
        <f t="shared" ref="I23:X23" si="1">I14+I15+I16+I18+I20+I21+I22</f>
        <v>26.689999999999998</v>
      </c>
      <c r="J23" s="594">
        <f t="shared" si="1"/>
        <v>55.519999999999996</v>
      </c>
      <c r="K23" s="660">
        <f t="shared" si="1"/>
        <v>576.09999999999991</v>
      </c>
      <c r="L23" s="592">
        <f t="shared" si="1"/>
        <v>0.22999999999999998</v>
      </c>
      <c r="M23" s="593">
        <f t="shared" si="1"/>
        <v>0.23400000000000001</v>
      </c>
      <c r="N23" s="593">
        <f t="shared" si="1"/>
        <v>20.079999999999998</v>
      </c>
      <c r="O23" s="593">
        <f t="shared" si="1"/>
        <v>256</v>
      </c>
      <c r="P23" s="683">
        <f t="shared" si="1"/>
        <v>0.11</v>
      </c>
      <c r="Q23" s="592">
        <f t="shared" si="1"/>
        <v>80.38</v>
      </c>
      <c r="R23" s="593">
        <f t="shared" si="1"/>
        <v>356.20000000000005</v>
      </c>
      <c r="S23" s="593">
        <f t="shared" si="1"/>
        <v>82.410000000000011</v>
      </c>
      <c r="T23" s="593">
        <f t="shared" si="1"/>
        <v>4.21</v>
      </c>
      <c r="U23" s="593">
        <f t="shared" si="1"/>
        <v>902.82999999999993</v>
      </c>
      <c r="V23" s="593">
        <f t="shared" si="1"/>
        <v>1.41E-2</v>
      </c>
      <c r="W23" s="593">
        <f t="shared" si="1"/>
        <v>8.0000000000000002E-3</v>
      </c>
      <c r="X23" s="594">
        <f t="shared" si="1"/>
        <v>9.799999999999999E-2</v>
      </c>
    </row>
    <row r="24" spans="1:24" s="18" customFormat="1" ht="39" customHeight="1" x14ac:dyDescent="0.25">
      <c r="A24" s="136"/>
      <c r="B24" s="815"/>
      <c r="C24" s="564"/>
      <c r="D24" s="759"/>
      <c r="E24" s="977" t="s">
        <v>21</v>
      </c>
      <c r="F24" s="842">
        <f>F14+F15+F17+F18+F20+F21+F22</f>
        <v>630</v>
      </c>
      <c r="G24" s="382"/>
      <c r="H24" s="883">
        <f>H14+H15+H17+H19+H20+H21+H22</f>
        <v>23.48</v>
      </c>
      <c r="I24" s="637">
        <f t="shared" ref="I24:X24" si="2">I14+I15+I17+I19+I20+I21+I22</f>
        <v>39.69</v>
      </c>
      <c r="J24" s="641">
        <f t="shared" si="2"/>
        <v>62.29999999999999</v>
      </c>
      <c r="K24" s="681">
        <f t="shared" si="2"/>
        <v>710.18000000000006</v>
      </c>
      <c r="L24" s="640">
        <f t="shared" si="2"/>
        <v>0.30000000000000004</v>
      </c>
      <c r="M24" s="637">
        <f t="shared" si="2"/>
        <v>0.26100000000000001</v>
      </c>
      <c r="N24" s="637">
        <f t="shared" si="2"/>
        <v>31.81</v>
      </c>
      <c r="O24" s="637">
        <f t="shared" si="2"/>
        <v>660</v>
      </c>
      <c r="P24" s="644">
        <f t="shared" si="2"/>
        <v>6.0000000000000001E-3</v>
      </c>
      <c r="Q24" s="640">
        <f t="shared" si="2"/>
        <v>100.96</v>
      </c>
      <c r="R24" s="637">
        <f t="shared" si="2"/>
        <v>387.63</v>
      </c>
      <c r="S24" s="637">
        <f t="shared" si="2"/>
        <v>103.10000000000001</v>
      </c>
      <c r="T24" s="637">
        <f t="shared" si="2"/>
        <v>5.18</v>
      </c>
      <c r="U24" s="637">
        <f t="shared" si="2"/>
        <v>1016.01</v>
      </c>
      <c r="V24" s="637">
        <f t="shared" si="2"/>
        <v>2.0900000000000002E-2</v>
      </c>
      <c r="W24" s="637">
        <f t="shared" si="2"/>
        <v>6.6E-3</v>
      </c>
      <c r="X24" s="641">
        <f t="shared" si="2"/>
        <v>0.14200000000000002</v>
      </c>
    </row>
    <row r="25" spans="1:24" s="18" customFormat="1" ht="39" customHeight="1" x14ac:dyDescent="0.25">
      <c r="A25" s="136"/>
      <c r="B25" s="813"/>
      <c r="C25" s="565"/>
      <c r="D25" s="754"/>
      <c r="E25" s="978" t="s">
        <v>22</v>
      </c>
      <c r="F25" s="729"/>
      <c r="G25" s="599"/>
      <c r="H25" s="703"/>
      <c r="I25" s="593"/>
      <c r="J25" s="594"/>
      <c r="K25" s="805">
        <f>K23/23.5</f>
        <v>24.514893617021272</v>
      </c>
      <c r="L25" s="592"/>
      <c r="M25" s="593"/>
      <c r="N25" s="593"/>
      <c r="O25" s="593"/>
      <c r="P25" s="683"/>
      <c r="Q25" s="592"/>
      <c r="R25" s="593"/>
      <c r="S25" s="593"/>
      <c r="T25" s="593"/>
      <c r="U25" s="593"/>
      <c r="V25" s="593"/>
      <c r="W25" s="593"/>
      <c r="X25" s="594"/>
    </row>
    <row r="26" spans="1:24" s="18" customFormat="1" ht="39" customHeight="1" thickBot="1" x14ac:dyDescent="0.3">
      <c r="A26" s="337"/>
      <c r="B26" s="735"/>
      <c r="C26" s="762"/>
      <c r="D26" s="761"/>
      <c r="E26" s="979" t="s">
        <v>22</v>
      </c>
      <c r="F26" s="843"/>
      <c r="G26" s="234"/>
      <c r="H26" s="704"/>
      <c r="I26" s="605"/>
      <c r="J26" s="606"/>
      <c r="K26" s="607">
        <f>K24/23.5</f>
        <v>30.220425531914895</v>
      </c>
      <c r="L26" s="604"/>
      <c r="M26" s="605"/>
      <c r="N26" s="605"/>
      <c r="O26" s="605"/>
      <c r="P26" s="684"/>
      <c r="Q26" s="604"/>
      <c r="R26" s="605"/>
      <c r="S26" s="605"/>
      <c r="T26" s="605"/>
      <c r="U26" s="605"/>
      <c r="V26" s="605"/>
      <c r="W26" s="605"/>
      <c r="X26" s="606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7"/>
      <c r="F28" s="28"/>
      <c r="G28" s="11"/>
      <c r="H28" s="11"/>
      <c r="I28" s="11"/>
      <c r="J28" s="11"/>
    </row>
    <row r="29" spans="1:24" ht="18.75" x14ac:dyDescent="0.25">
      <c r="A29" s="68" t="s">
        <v>65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.75" x14ac:dyDescent="0.25">
      <c r="A30" s="65" t="s">
        <v>66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D1" zoomScale="60" zoomScaleNormal="60" workbookViewId="0">
      <selection activeCell="C19" sqref="C19:X19"/>
    </sheetView>
  </sheetViews>
  <sheetFormatPr defaultRowHeight="15" x14ac:dyDescent="0.25"/>
  <cols>
    <col min="1" max="2" width="19.7109375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132" t="s">
        <v>40</v>
      </c>
      <c r="D4" s="131"/>
      <c r="E4" s="202"/>
      <c r="F4" s="126"/>
      <c r="G4" s="132"/>
      <c r="H4" s="85" t="s">
        <v>23</v>
      </c>
      <c r="I4" s="85"/>
      <c r="J4" s="85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6.5" thickBot="1" x14ac:dyDescent="0.3">
      <c r="A5" s="183" t="s">
        <v>0</v>
      </c>
      <c r="B5" s="183"/>
      <c r="C5" s="133" t="s">
        <v>41</v>
      </c>
      <c r="D5" s="440" t="s">
        <v>42</v>
      </c>
      <c r="E5" s="133" t="s">
        <v>39</v>
      </c>
      <c r="F5" s="127" t="s">
        <v>27</v>
      </c>
      <c r="G5" s="133" t="s">
        <v>38</v>
      </c>
      <c r="H5" s="90" t="s">
        <v>28</v>
      </c>
      <c r="I5" s="91" t="s">
        <v>29</v>
      </c>
      <c r="J5" s="236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491" t="s">
        <v>118</v>
      </c>
    </row>
    <row r="6" spans="1:24" s="18" customFormat="1" ht="15.75" x14ac:dyDescent="0.25">
      <c r="A6" s="846"/>
      <c r="B6" s="152"/>
      <c r="C6" s="580">
        <v>106</v>
      </c>
      <c r="D6" s="285" t="s">
        <v>20</v>
      </c>
      <c r="E6" s="581" t="s">
        <v>136</v>
      </c>
      <c r="F6" s="535">
        <v>60</v>
      </c>
      <c r="G6" s="671"/>
      <c r="H6" s="674">
        <v>0.48</v>
      </c>
      <c r="I6" s="675">
        <v>0.06</v>
      </c>
      <c r="J6" s="676">
        <v>1.5</v>
      </c>
      <c r="K6" s="677">
        <v>8.4</v>
      </c>
      <c r="L6" s="712">
        <v>1.7999999999999999E-2</v>
      </c>
      <c r="M6" s="469">
        <v>0.02</v>
      </c>
      <c r="N6" s="54">
        <v>6</v>
      </c>
      <c r="O6" s="54">
        <v>10</v>
      </c>
      <c r="P6" s="55">
        <v>0</v>
      </c>
      <c r="Q6" s="469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2.25" customHeight="1" x14ac:dyDescent="0.25">
      <c r="A7" s="846"/>
      <c r="B7" s="156" t="s">
        <v>73</v>
      </c>
      <c r="C7" s="210">
        <v>90</v>
      </c>
      <c r="D7" s="304" t="s">
        <v>82</v>
      </c>
      <c r="E7" s="450" t="s">
        <v>157</v>
      </c>
      <c r="F7" s="456">
        <v>90</v>
      </c>
      <c r="G7" s="210"/>
      <c r="H7" s="318">
        <v>15.2</v>
      </c>
      <c r="I7" s="60">
        <v>14.04</v>
      </c>
      <c r="J7" s="96">
        <v>8.9</v>
      </c>
      <c r="K7" s="461">
        <v>222.75</v>
      </c>
      <c r="L7" s="318">
        <v>0.37</v>
      </c>
      <c r="M7" s="60">
        <v>0.15</v>
      </c>
      <c r="N7" s="60">
        <v>0.09</v>
      </c>
      <c r="O7" s="60">
        <v>25.83</v>
      </c>
      <c r="P7" s="61">
        <v>0.16</v>
      </c>
      <c r="Q7" s="318">
        <v>54.18</v>
      </c>
      <c r="R7" s="60">
        <v>117.54</v>
      </c>
      <c r="S7" s="60">
        <v>24.8</v>
      </c>
      <c r="T7" s="60">
        <v>1.6</v>
      </c>
      <c r="U7" s="60">
        <v>268.38</v>
      </c>
      <c r="V7" s="60">
        <v>7.0000000000000001E-3</v>
      </c>
      <c r="W7" s="60">
        <v>2.7000000000000001E-3</v>
      </c>
      <c r="X7" s="96">
        <v>0.09</v>
      </c>
    </row>
    <row r="8" spans="1:24" s="18" customFormat="1" ht="36.75" customHeight="1" x14ac:dyDescent="0.25">
      <c r="A8" s="846"/>
      <c r="B8" s="157" t="s">
        <v>74</v>
      </c>
      <c r="C8" s="211">
        <v>88</v>
      </c>
      <c r="D8" s="305" t="s">
        <v>10</v>
      </c>
      <c r="E8" s="451" t="s">
        <v>107</v>
      </c>
      <c r="F8" s="457">
        <v>90</v>
      </c>
      <c r="G8" s="211"/>
      <c r="H8" s="464">
        <v>20.010000000000002</v>
      </c>
      <c r="I8" s="63">
        <v>18.11</v>
      </c>
      <c r="J8" s="97">
        <v>3.35</v>
      </c>
      <c r="K8" s="462">
        <v>253.84</v>
      </c>
      <c r="L8" s="578">
        <v>0.08</v>
      </c>
      <c r="M8" s="102">
        <v>0.13</v>
      </c>
      <c r="N8" s="102">
        <v>2.52</v>
      </c>
      <c r="O8" s="102">
        <v>0</v>
      </c>
      <c r="P8" s="665">
        <v>0</v>
      </c>
      <c r="Q8" s="578">
        <v>13.41</v>
      </c>
      <c r="R8" s="102">
        <v>462.7</v>
      </c>
      <c r="S8" s="102">
        <v>28.92</v>
      </c>
      <c r="T8" s="102">
        <v>3.18</v>
      </c>
      <c r="U8" s="102">
        <v>302.3</v>
      </c>
      <c r="V8" s="102">
        <v>7.0000000000000001E-3</v>
      </c>
      <c r="W8" s="102">
        <v>0</v>
      </c>
      <c r="X8" s="579">
        <v>5.8999999999999997E-2</v>
      </c>
    </row>
    <row r="9" spans="1:24" s="18" customFormat="1" ht="37.5" customHeight="1" x14ac:dyDescent="0.25">
      <c r="A9" s="847"/>
      <c r="B9" s="909"/>
      <c r="C9" s="210">
        <v>52</v>
      </c>
      <c r="D9" s="304" t="s">
        <v>63</v>
      </c>
      <c r="E9" s="450" t="s">
        <v>158</v>
      </c>
      <c r="F9" s="456">
        <v>150</v>
      </c>
      <c r="G9" s="210"/>
      <c r="H9" s="415">
        <v>4.04</v>
      </c>
      <c r="I9" s="71">
        <v>5.03</v>
      </c>
      <c r="J9" s="72">
        <v>23.05</v>
      </c>
      <c r="K9" s="631">
        <v>153.63</v>
      </c>
      <c r="L9" s="415">
        <v>0.19</v>
      </c>
      <c r="M9" s="71">
        <v>0.11</v>
      </c>
      <c r="N9" s="71">
        <v>32.54</v>
      </c>
      <c r="O9" s="71">
        <v>33</v>
      </c>
      <c r="P9" s="141">
        <v>0.08</v>
      </c>
      <c r="Q9" s="415">
        <v>60.7</v>
      </c>
      <c r="R9" s="71">
        <v>170.14</v>
      </c>
      <c r="S9" s="71">
        <v>37.4</v>
      </c>
      <c r="T9" s="71">
        <v>1.46</v>
      </c>
      <c r="U9" s="71">
        <v>805.4</v>
      </c>
      <c r="V9" s="71">
        <v>0.02</v>
      </c>
      <c r="W9" s="71">
        <v>0</v>
      </c>
      <c r="X9" s="72">
        <v>0.05</v>
      </c>
    </row>
    <row r="10" spans="1:24" s="18" customFormat="1" ht="37.5" customHeight="1" x14ac:dyDescent="0.25">
      <c r="A10" s="101" t="s">
        <v>6</v>
      </c>
      <c r="B10" s="910"/>
      <c r="C10" s="232">
        <v>520</v>
      </c>
      <c r="D10" s="223" t="s">
        <v>63</v>
      </c>
      <c r="E10" s="632" t="s">
        <v>159</v>
      </c>
      <c r="F10" s="232">
        <v>150</v>
      </c>
      <c r="G10" s="237"/>
      <c r="H10" s="638">
        <v>3.04</v>
      </c>
      <c r="I10" s="633">
        <v>4.76</v>
      </c>
      <c r="J10" s="639">
        <v>20.010000000000002</v>
      </c>
      <c r="K10" s="642">
        <v>135.04</v>
      </c>
      <c r="L10" s="638">
        <v>0.16</v>
      </c>
      <c r="M10" s="633">
        <v>0.12</v>
      </c>
      <c r="N10" s="633">
        <v>25.74</v>
      </c>
      <c r="O10" s="633">
        <v>33.229999999999997</v>
      </c>
      <c r="P10" s="634">
        <v>0.1</v>
      </c>
      <c r="Q10" s="638">
        <v>40.43</v>
      </c>
      <c r="R10" s="633">
        <v>95.49</v>
      </c>
      <c r="S10" s="633">
        <v>32.590000000000003</v>
      </c>
      <c r="T10" s="633">
        <v>1.19</v>
      </c>
      <c r="U10" s="633">
        <v>701.4</v>
      </c>
      <c r="V10" s="633">
        <v>8.0000000000000002E-3</v>
      </c>
      <c r="W10" s="633">
        <v>2E-3</v>
      </c>
      <c r="X10" s="641">
        <v>4.2000000000000003E-2</v>
      </c>
    </row>
    <row r="11" spans="1:24" s="18" customFormat="1" ht="37.5" customHeight="1" x14ac:dyDescent="0.25">
      <c r="A11" s="134"/>
      <c r="B11" s="155"/>
      <c r="C11" s="129">
        <v>508</v>
      </c>
      <c r="D11" s="191" t="s">
        <v>18</v>
      </c>
      <c r="E11" s="314" t="s">
        <v>17</v>
      </c>
      <c r="F11" s="230">
        <v>200</v>
      </c>
      <c r="G11" s="224"/>
      <c r="H11" s="308">
        <v>0.5</v>
      </c>
      <c r="I11" s="17">
        <v>0</v>
      </c>
      <c r="J11" s="44">
        <v>28</v>
      </c>
      <c r="K11" s="330">
        <v>110</v>
      </c>
      <c r="L11" s="308">
        <v>0.01</v>
      </c>
      <c r="M11" s="17">
        <v>0.02</v>
      </c>
      <c r="N11" s="17">
        <v>0.5</v>
      </c>
      <c r="O11" s="17">
        <v>0</v>
      </c>
      <c r="P11" s="20">
        <v>0</v>
      </c>
      <c r="Q11" s="308">
        <v>28</v>
      </c>
      <c r="R11" s="17">
        <v>19</v>
      </c>
      <c r="S11" s="17">
        <v>7</v>
      </c>
      <c r="T11" s="17">
        <v>1.5</v>
      </c>
      <c r="U11" s="17">
        <v>41.85</v>
      </c>
      <c r="V11" s="17">
        <v>2E-3</v>
      </c>
      <c r="W11" s="17">
        <v>3.0000000000000001E-3</v>
      </c>
      <c r="X11" s="48">
        <v>0</v>
      </c>
    </row>
    <row r="12" spans="1:24" s="18" customFormat="1" ht="37.5" customHeight="1" x14ac:dyDescent="0.25">
      <c r="A12" s="134"/>
      <c r="B12" s="155"/>
      <c r="C12" s="130">
        <v>119</v>
      </c>
      <c r="D12" s="191" t="s">
        <v>14</v>
      </c>
      <c r="E12" s="224" t="s">
        <v>57</v>
      </c>
      <c r="F12" s="230">
        <v>30</v>
      </c>
      <c r="G12" s="167"/>
      <c r="H12" s="308">
        <v>1.4</v>
      </c>
      <c r="I12" s="17">
        <v>0.14000000000000001</v>
      </c>
      <c r="J12" s="44">
        <v>8.8000000000000007</v>
      </c>
      <c r="K12" s="329">
        <v>48</v>
      </c>
      <c r="L12" s="308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8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4">
        <v>0</v>
      </c>
    </row>
    <row r="13" spans="1:24" s="18" customFormat="1" ht="37.5" customHeight="1" x14ac:dyDescent="0.25">
      <c r="A13" s="134"/>
      <c r="B13" s="155"/>
      <c r="C13" s="167">
        <v>120</v>
      </c>
      <c r="D13" s="191" t="s">
        <v>15</v>
      </c>
      <c r="E13" s="224" t="s">
        <v>49</v>
      </c>
      <c r="F13" s="174">
        <v>20</v>
      </c>
      <c r="G13" s="167"/>
      <c r="H13" s="308">
        <v>1.1399999999999999</v>
      </c>
      <c r="I13" s="17">
        <v>0.22</v>
      </c>
      <c r="J13" s="44">
        <v>7.44</v>
      </c>
      <c r="K13" s="330">
        <v>36.26</v>
      </c>
      <c r="L13" s="358">
        <v>0.02</v>
      </c>
      <c r="M13" s="22">
        <v>2.4E-2</v>
      </c>
      <c r="N13" s="22">
        <v>0.08</v>
      </c>
      <c r="O13" s="22">
        <v>0</v>
      </c>
      <c r="P13" s="23">
        <v>0</v>
      </c>
      <c r="Q13" s="358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1">
        <v>1.2E-2</v>
      </c>
    </row>
    <row r="14" spans="1:24" s="18" customFormat="1" ht="37.5" customHeight="1" x14ac:dyDescent="0.25">
      <c r="A14" s="134"/>
      <c r="B14" s="156" t="s">
        <v>73</v>
      </c>
      <c r="C14" s="210"/>
      <c r="D14" s="304"/>
      <c r="E14" s="452" t="s">
        <v>21</v>
      </c>
      <c r="F14" s="383">
        <f>F6+F7+F9+F11+F12+F13</f>
        <v>550</v>
      </c>
      <c r="G14" s="210"/>
      <c r="H14" s="415">
        <f t="shared" ref="H14:X14" si="0">H6+H7+H9+H11+H12+H13</f>
        <v>22.759999999999998</v>
      </c>
      <c r="I14" s="71">
        <f t="shared" si="0"/>
        <v>19.489999999999998</v>
      </c>
      <c r="J14" s="72">
        <f t="shared" si="0"/>
        <v>77.69</v>
      </c>
      <c r="K14" s="516">
        <f t="shared" si="0"/>
        <v>579.04</v>
      </c>
      <c r="L14" s="415">
        <f t="shared" si="0"/>
        <v>0.62800000000000011</v>
      </c>
      <c r="M14" s="71">
        <f t="shared" si="0"/>
        <v>0.33</v>
      </c>
      <c r="N14" s="71">
        <f t="shared" si="0"/>
        <v>39.209999999999994</v>
      </c>
      <c r="O14" s="71">
        <f t="shared" si="0"/>
        <v>68.83</v>
      </c>
      <c r="P14" s="141">
        <f t="shared" si="0"/>
        <v>0.24</v>
      </c>
      <c r="Q14" s="415">
        <f t="shared" si="0"/>
        <v>170.88000000000002</v>
      </c>
      <c r="R14" s="71">
        <f t="shared" si="0"/>
        <v>399.48</v>
      </c>
      <c r="S14" s="71">
        <f t="shared" si="0"/>
        <v>98.8</v>
      </c>
      <c r="T14" s="71">
        <f t="shared" si="0"/>
        <v>5.94</v>
      </c>
      <c r="U14" s="71">
        <f t="shared" si="0"/>
        <v>1325.33</v>
      </c>
      <c r="V14" s="71">
        <f t="shared" si="0"/>
        <v>3.1599999999999996E-2</v>
      </c>
      <c r="W14" s="71">
        <f t="shared" si="0"/>
        <v>8.9000000000000017E-3</v>
      </c>
      <c r="X14" s="72">
        <f t="shared" si="0"/>
        <v>0.15200000000000002</v>
      </c>
    </row>
    <row r="15" spans="1:24" s="18" customFormat="1" ht="37.5" customHeight="1" x14ac:dyDescent="0.25">
      <c r="A15" s="134"/>
      <c r="B15" s="157" t="s">
        <v>74</v>
      </c>
      <c r="C15" s="211"/>
      <c r="D15" s="305"/>
      <c r="E15" s="453" t="s">
        <v>21</v>
      </c>
      <c r="F15" s="381">
        <f>F6+F8+F10+F11+F12+F13</f>
        <v>550</v>
      </c>
      <c r="G15" s="384"/>
      <c r="H15" s="640">
        <f t="shared" ref="H15:X15" si="1">H6+H8+H10+H11+H12+H13</f>
        <v>26.57</v>
      </c>
      <c r="I15" s="637">
        <f t="shared" si="1"/>
        <v>23.29</v>
      </c>
      <c r="J15" s="641">
        <f t="shared" si="1"/>
        <v>69.099999999999994</v>
      </c>
      <c r="K15" s="643">
        <f t="shared" si="1"/>
        <v>591.54</v>
      </c>
      <c r="L15" s="640">
        <f t="shared" si="1"/>
        <v>0.30800000000000005</v>
      </c>
      <c r="M15" s="637">
        <f t="shared" si="1"/>
        <v>0.32000000000000006</v>
      </c>
      <c r="N15" s="637">
        <f t="shared" si="1"/>
        <v>34.839999999999996</v>
      </c>
      <c r="O15" s="637">
        <f t="shared" si="1"/>
        <v>43.23</v>
      </c>
      <c r="P15" s="644">
        <f t="shared" si="1"/>
        <v>0.1</v>
      </c>
      <c r="Q15" s="640">
        <f t="shared" si="1"/>
        <v>109.84</v>
      </c>
      <c r="R15" s="637">
        <f t="shared" si="1"/>
        <v>669.99</v>
      </c>
      <c r="S15" s="637">
        <f t="shared" si="1"/>
        <v>98.11</v>
      </c>
      <c r="T15" s="637">
        <f t="shared" si="1"/>
        <v>7.2500000000000009</v>
      </c>
      <c r="U15" s="637">
        <f t="shared" si="1"/>
        <v>1255.2499999999998</v>
      </c>
      <c r="V15" s="637">
        <f t="shared" si="1"/>
        <v>1.9599999999999999E-2</v>
      </c>
      <c r="W15" s="637">
        <f t="shared" si="1"/>
        <v>8.199999999999999E-3</v>
      </c>
      <c r="X15" s="641">
        <f t="shared" si="1"/>
        <v>0.113</v>
      </c>
    </row>
    <row r="16" spans="1:24" s="18" customFormat="1" ht="37.5" customHeight="1" x14ac:dyDescent="0.25">
      <c r="A16" s="134"/>
      <c r="B16" s="156" t="s">
        <v>73</v>
      </c>
      <c r="C16" s="210"/>
      <c r="D16" s="304"/>
      <c r="E16" s="454" t="s">
        <v>22</v>
      </c>
      <c r="F16" s="231"/>
      <c r="G16" s="459"/>
      <c r="H16" s="465"/>
      <c r="I16" s="78"/>
      <c r="J16" s="446"/>
      <c r="K16" s="517">
        <f>K14/23.5</f>
        <v>24.639999999999997</v>
      </c>
      <c r="L16" s="465"/>
      <c r="M16" s="78"/>
      <c r="N16" s="78"/>
      <c r="O16" s="78"/>
      <c r="P16" s="875"/>
      <c r="Q16" s="465"/>
      <c r="R16" s="78"/>
      <c r="S16" s="78"/>
      <c r="T16" s="78"/>
      <c r="U16" s="78"/>
      <c r="V16" s="78"/>
      <c r="W16" s="78"/>
      <c r="X16" s="446"/>
    </row>
    <row r="17" spans="1:24" s="18" customFormat="1" ht="37.5" customHeight="1" thickBot="1" x14ac:dyDescent="0.3">
      <c r="A17" s="134"/>
      <c r="B17" s="158" t="s">
        <v>74</v>
      </c>
      <c r="C17" s="212"/>
      <c r="D17" s="401"/>
      <c r="E17" s="455" t="s">
        <v>22</v>
      </c>
      <c r="F17" s="234"/>
      <c r="G17" s="460"/>
      <c r="H17" s="466"/>
      <c r="I17" s="447"/>
      <c r="J17" s="448"/>
      <c r="K17" s="468">
        <f>K15/23.5</f>
        <v>25.171914893617021</v>
      </c>
      <c r="L17" s="466"/>
      <c r="M17" s="447"/>
      <c r="N17" s="447"/>
      <c r="O17" s="447"/>
      <c r="P17" s="876"/>
      <c r="Q17" s="466"/>
      <c r="R17" s="447"/>
      <c r="S17" s="447"/>
      <c r="T17" s="447"/>
      <c r="U17" s="447"/>
      <c r="V17" s="447"/>
      <c r="W17" s="447"/>
      <c r="X17" s="448"/>
    </row>
    <row r="18" spans="1:24" s="18" customFormat="1" ht="37.5" customHeight="1" x14ac:dyDescent="0.25">
      <c r="A18" s="186" t="s">
        <v>7</v>
      </c>
      <c r="B18" s="134"/>
      <c r="C18" s="580">
        <v>106</v>
      </c>
      <c r="D18" s="285" t="s">
        <v>20</v>
      </c>
      <c r="E18" s="581" t="s">
        <v>136</v>
      </c>
      <c r="F18" s="535">
        <v>60</v>
      </c>
      <c r="G18" s="671"/>
      <c r="H18" s="674">
        <v>0.48</v>
      </c>
      <c r="I18" s="675">
        <v>0.06</v>
      </c>
      <c r="J18" s="676">
        <v>1.5</v>
      </c>
      <c r="K18" s="677">
        <v>8.4</v>
      </c>
      <c r="L18" s="712">
        <v>1.7999999999999999E-2</v>
      </c>
      <c r="M18" s="469">
        <v>0.02</v>
      </c>
      <c r="N18" s="54">
        <v>6</v>
      </c>
      <c r="O18" s="54">
        <v>10</v>
      </c>
      <c r="P18" s="55">
        <v>0</v>
      </c>
      <c r="Q18" s="469">
        <v>13.8</v>
      </c>
      <c r="R18" s="54">
        <v>25.2</v>
      </c>
      <c r="S18" s="54">
        <v>8.4</v>
      </c>
      <c r="T18" s="54">
        <v>0.36</v>
      </c>
      <c r="U18" s="54">
        <v>117.6</v>
      </c>
      <c r="V18" s="54">
        <v>0</v>
      </c>
      <c r="W18" s="54">
        <v>2.0000000000000001E-4</v>
      </c>
      <c r="X18" s="55">
        <v>0</v>
      </c>
    </row>
    <row r="19" spans="1:24" s="18" customFormat="1" ht="37.5" customHeight="1" x14ac:dyDescent="0.25">
      <c r="A19" s="134"/>
      <c r="B19" s="134"/>
      <c r="C19" s="174">
        <v>134</v>
      </c>
      <c r="D19" s="224" t="s">
        <v>9</v>
      </c>
      <c r="E19" s="273" t="s">
        <v>160</v>
      </c>
      <c r="F19" s="442" t="s">
        <v>153</v>
      </c>
      <c r="G19" s="191"/>
      <c r="H19" s="309">
        <v>3.5</v>
      </c>
      <c r="I19" s="13">
        <v>7</v>
      </c>
      <c r="J19" s="48">
        <v>11.64</v>
      </c>
      <c r="K19" s="130">
        <v>123.36</v>
      </c>
      <c r="L19" s="309">
        <v>0.08</v>
      </c>
      <c r="M19" s="99">
        <v>0.08</v>
      </c>
      <c r="N19" s="13">
        <v>8.14</v>
      </c>
      <c r="O19" s="13">
        <v>180</v>
      </c>
      <c r="P19" s="48">
        <v>0</v>
      </c>
      <c r="Q19" s="99">
        <v>25.9</v>
      </c>
      <c r="R19" s="13">
        <v>71.900000000000006</v>
      </c>
      <c r="S19" s="13">
        <v>22.5</v>
      </c>
      <c r="T19" s="13">
        <v>0.36</v>
      </c>
      <c r="U19" s="13">
        <v>466.22</v>
      </c>
      <c r="V19" s="13">
        <v>6.0000000000000001E-3</v>
      </c>
      <c r="W19" s="13">
        <v>2E-3</v>
      </c>
      <c r="X19" s="51">
        <v>0.04</v>
      </c>
    </row>
    <row r="20" spans="1:24" s="18" customFormat="1" ht="37.5" customHeight="1" x14ac:dyDescent="0.25">
      <c r="A20" s="136"/>
      <c r="B20" s="136"/>
      <c r="C20" s="174">
        <v>80</v>
      </c>
      <c r="D20" s="224" t="s">
        <v>10</v>
      </c>
      <c r="E20" s="273" t="s">
        <v>55</v>
      </c>
      <c r="F20" s="442">
        <v>90</v>
      </c>
      <c r="G20" s="191"/>
      <c r="H20" s="308">
        <v>14.85</v>
      </c>
      <c r="I20" s="17">
        <v>13.32</v>
      </c>
      <c r="J20" s="44">
        <v>5.94</v>
      </c>
      <c r="K20" s="330">
        <v>202.68</v>
      </c>
      <c r="L20" s="308">
        <v>0.06</v>
      </c>
      <c r="M20" s="19">
        <v>0.11</v>
      </c>
      <c r="N20" s="17">
        <v>3.83</v>
      </c>
      <c r="O20" s="17">
        <v>19.5</v>
      </c>
      <c r="P20" s="44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1">
        <v>0.9</v>
      </c>
    </row>
    <row r="21" spans="1:24" s="18" customFormat="1" ht="37.5" customHeight="1" x14ac:dyDescent="0.25">
      <c r="A21" s="136"/>
      <c r="B21" s="136"/>
      <c r="C21" s="174">
        <v>516</v>
      </c>
      <c r="D21" s="224" t="s">
        <v>51</v>
      </c>
      <c r="E21" s="273" t="s">
        <v>56</v>
      </c>
      <c r="F21" s="442">
        <v>150</v>
      </c>
      <c r="G21" s="191"/>
      <c r="H21" s="309">
        <v>5.23</v>
      </c>
      <c r="I21" s="13">
        <v>5.36</v>
      </c>
      <c r="J21" s="48">
        <v>32.17</v>
      </c>
      <c r="K21" s="130">
        <v>197.84</v>
      </c>
      <c r="L21" s="309">
        <v>0.09</v>
      </c>
      <c r="M21" s="99">
        <v>0.02</v>
      </c>
      <c r="N21" s="13">
        <v>0</v>
      </c>
      <c r="O21" s="13">
        <v>30</v>
      </c>
      <c r="P21" s="48">
        <v>0.11</v>
      </c>
      <c r="Q21" s="99">
        <v>11.3</v>
      </c>
      <c r="R21" s="13">
        <v>45.8</v>
      </c>
      <c r="S21" s="13">
        <v>8.9</v>
      </c>
      <c r="T21" s="13">
        <v>0.82</v>
      </c>
      <c r="U21" s="13">
        <v>1.1000000000000001</v>
      </c>
      <c r="V21" s="13">
        <v>0</v>
      </c>
      <c r="W21" s="13">
        <v>0</v>
      </c>
      <c r="X21" s="51">
        <v>0</v>
      </c>
    </row>
    <row r="22" spans="1:24" s="18" customFormat="1" ht="37.5" customHeight="1" x14ac:dyDescent="0.25">
      <c r="A22" s="136"/>
      <c r="B22" s="136"/>
      <c r="C22" s="174">
        <v>493</v>
      </c>
      <c r="D22" s="224" t="s">
        <v>47</v>
      </c>
      <c r="E22" s="273" t="s">
        <v>53</v>
      </c>
      <c r="F22" s="442">
        <v>200</v>
      </c>
      <c r="G22" s="191"/>
      <c r="H22" s="308">
        <v>0.2</v>
      </c>
      <c r="I22" s="17">
        <v>0</v>
      </c>
      <c r="J22" s="44">
        <v>14</v>
      </c>
      <c r="K22" s="329">
        <v>56</v>
      </c>
      <c r="L22" s="308">
        <v>0</v>
      </c>
      <c r="M22" s="19">
        <v>0</v>
      </c>
      <c r="N22" s="17">
        <v>0</v>
      </c>
      <c r="O22" s="17">
        <v>0</v>
      </c>
      <c r="P22" s="20">
        <v>0</v>
      </c>
      <c r="Q22" s="308">
        <v>0.46</v>
      </c>
      <c r="R22" s="17">
        <v>0</v>
      </c>
      <c r="S22" s="17">
        <v>0.09</v>
      </c>
      <c r="T22" s="17">
        <v>0.06</v>
      </c>
      <c r="U22" s="17">
        <v>0.68</v>
      </c>
      <c r="V22" s="17">
        <v>0</v>
      </c>
      <c r="W22" s="17">
        <v>0</v>
      </c>
      <c r="X22" s="44">
        <v>0</v>
      </c>
    </row>
    <row r="23" spans="1:24" s="18" customFormat="1" ht="37.5" customHeight="1" x14ac:dyDescent="0.25">
      <c r="A23" s="136"/>
      <c r="B23" s="136"/>
      <c r="C23" s="177">
        <v>119</v>
      </c>
      <c r="D23" s="191" t="s">
        <v>14</v>
      </c>
      <c r="E23" s="224" t="s">
        <v>57</v>
      </c>
      <c r="F23" s="174">
        <v>30</v>
      </c>
      <c r="G23" s="224"/>
      <c r="H23" s="308">
        <v>2.13</v>
      </c>
      <c r="I23" s="17">
        <v>0.21</v>
      </c>
      <c r="J23" s="44">
        <v>13.26</v>
      </c>
      <c r="K23" s="330">
        <v>72</v>
      </c>
      <c r="L23" s="358">
        <v>0.04</v>
      </c>
      <c r="M23" s="21">
        <v>0.01</v>
      </c>
      <c r="N23" s="22">
        <v>0</v>
      </c>
      <c r="O23" s="22">
        <v>0</v>
      </c>
      <c r="P23" s="51">
        <v>0</v>
      </c>
      <c r="Q23" s="358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37.5" customHeight="1" x14ac:dyDescent="0.25">
      <c r="A24" s="136"/>
      <c r="B24" s="136"/>
      <c r="C24" s="174">
        <v>120</v>
      </c>
      <c r="D24" s="224" t="s">
        <v>15</v>
      </c>
      <c r="E24" s="192" t="s">
        <v>49</v>
      </c>
      <c r="F24" s="175">
        <v>20</v>
      </c>
      <c r="G24" s="175"/>
      <c r="H24" s="21">
        <v>1.1399999999999999</v>
      </c>
      <c r="I24" s="22">
        <v>0.22</v>
      </c>
      <c r="J24" s="23">
        <v>7.44</v>
      </c>
      <c r="K24" s="629">
        <v>36.26</v>
      </c>
      <c r="L24" s="358">
        <v>0.02</v>
      </c>
      <c r="M24" s="21">
        <v>2.4E-2</v>
      </c>
      <c r="N24" s="22">
        <v>0.08</v>
      </c>
      <c r="O24" s="22">
        <v>0</v>
      </c>
      <c r="P24" s="51">
        <v>0</v>
      </c>
      <c r="Q24" s="358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18" customFormat="1" ht="37.5" customHeight="1" x14ac:dyDescent="0.25">
      <c r="A25" s="136"/>
      <c r="B25" s="136"/>
      <c r="C25" s="286"/>
      <c r="D25" s="327"/>
      <c r="E25" s="411" t="s">
        <v>21</v>
      </c>
      <c r="F25" s="167">
        <f>SUM(F18:F24)</f>
        <v>550</v>
      </c>
      <c r="G25" s="191"/>
      <c r="H25" s="252">
        <f>SUM(H18:H24)</f>
        <v>27.529999999999998</v>
      </c>
      <c r="I25" s="15">
        <f>SUM(I18:I24)</f>
        <v>26.169999999999998</v>
      </c>
      <c r="J25" s="49">
        <f>SUM(J18:J24)</f>
        <v>85.95</v>
      </c>
      <c r="K25" s="437">
        <f>SUM(K18:K24)</f>
        <v>696.54</v>
      </c>
      <c r="L25" s="255">
        <f t="shared" ref="L25:X25" si="2">SUM(L18:L24)</f>
        <v>0.308</v>
      </c>
      <c r="M25" s="255">
        <f t="shared" si="2"/>
        <v>0.26400000000000001</v>
      </c>
      <c r="N25" s="16">
        <f t="shared" si="2"/>
        <v>18.049999999999997</v>
      </c>
      <c r="O25" s="16">
        <f t="shared" si="2"/>
        <v>239.5</v>
      </c>
      <c r="P25" s="93">
        <f t="shared" si="2"/>
        <v>0.11</v>
      </c>
      <c r="Q25" s="630">
        <f t="shared" si="2"/>
        <v>89.939999999999984</v>
      </c>
      <c r="R25" s="16">
        <f t="shared" si="2"/>
        <v>306.69000000000005</v>
      </c>
      <c r="S25" s="16">
        <f t="shared" si="2"/>
        <v>90.570000000000007</v>
      </c>
      <c r="T25" s="16">
        <f t="shared" si="2"/>
        <v>3.8499999999999996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1">
        <f t="shared" si="2"/>
        <v>0.95200000000000007</v>
      </c>
    </row>
    <row r="26" spans="1:24" s="18" customFormat="1" ht="37.5" customHeight="1" thickBot="1" x14ac:dyDescent="0.3">
      <c r="A26" s="337"/>
      <c r="B26" s="337"/>
      <c r="C26" s="433"/>
      <c r="D26" s="414"/>
      <c r="E26" s="412" t="s">
        <v>22</v>
      </c>
      <c r="F26" s="414"/>
      <c r="G26" s="387"/>
      <c r="H26" s="389"/>
      <c r="I26" s="45"/>
      <c r="J26" s="46"/>
      <c r="K26" s="429">
        <f>K25/23.5</f>
        <v>29.639999999999997</v>
      </c>
      <c r="L26" s="389"/>
      <c r="M26" s="385"/>
      <c r="N26" s="45"/>
      <c r="O26" s="45"/>
      <c r="P26" s="46"/>
      <c r="Q26" s="385"/>
      <c r="R26" s="45"/>
      <c r="S26" s="45"/>
      <c r="T26" s="45"/>
      <c r="U26" s="45"/>
      <c r="V26" s="45"/>
      <c r="W26" s="45"/>
      <c r="X26" s="51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7"/>
      <c r="F28" s="28"/>
      <c r="G28" s="11"/>
      <c r="H28" s="9"/>
      <c r="I28" s="11"/>
      <c r="J28" s="11"/>
    </row>
    <row r="29" spans="1:24" ht="18.75" x14ac:dyDescent="0.25">
      <c r="A29" s="68" t="s">
        <v>65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.75" x14ac:dyDescent="0.25">
      <c r="A30" s="65" t="s">
        <v>66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ht="18.75" x14ac:dyDescent="0.25">
      <c r="D32" s="11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C17" sqref="C17:X17"/>
    </sheetView>
  </sheetViews>
  <sheetFormatPr defaultRowHeight="15" x14ac:dyDescent="0.25"/>
  <cols>
    <col min="1" max="1" width="20.28515625" customWidth="1"/>
    <col min="2" max="2" width="11.28515625" style="5" customWidth="1"/>
    <col min="3" max="3" width="15.42578125" style="5" customWidth="1"/>
    <col min="4" max="4" width="20.85546875" customWidth="1"/>
    <col min="5" max="5" width="54.28515625" customWidth="1"/>
    <col min="6" max="6" width="16.140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47"/>
      <c r="C4" s="126" t="s">
        <v>40</v>
      </c>
      <c r="D4" s="168"/>
      <c r="E4" s="220"/>
      <c r="F4" s="617"/>
      <c r="G4" s="616"/>
      <c r="H4" s="339" t="s">
        <v>23</v>
      </c>
      <c r="I4" s="340"/>
      <c r="J4" s="341"/>
      <c r="K4" s="423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28.5" customHeight="1" thickBot="1" x14ac:dyDescent="0.3">
      <c r="A5" s="183" t="s">
        <v>0</v>
      </c>
      <c r="B5" s="148"/>
      <c r="C5" s="127" t="s">
        <v>41</v>
      </c>
      <c r="D5" s="107" t="s">
        <v>42</v>
      </c>
      <c r="E5" s="127" t="s">
        <v>39</v>
      </c>
      <c r="F5" s="133" t="s">
        <v>27</v>
      </c>
      <c r="G5" s="127" t="s">
        <v>38</v>
      </c>
      <c r="H5" s="307" t="s">
        <v>28</v>
      </c>
      <c r="I5" s="91" t="s">
        <v>29</v>
      </c>
      <c r="J5" s="92" t="s">
        <v>30</v>
      </c>
      <c r="K5" s="424" t="s">
        <v>31</v>
      </c>
      <c r="L5" s="746" t="s">
        <v>32</v>
      </c>
      <c r="M5" s="746" t="s">
        <v>112</v>
      </c>
      <c r="N5" s="746" t="s">
        <v>33</v>
      </c>
      <c r="O5" s="853" t="s">
        <v>113</v>
      </c>
      <c r="P5" s="746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38.25" customHeight="1" x14ac:dyDescent="0.25">
      <c r="A6" s="186" t="s">
        <v>6</v>
      </c>
      <c r="B6" s="645"/>
      <c r="C6" s="179">
        <v>25</v>
      </c>
      <c r="D6" s="320" t="s">
        <v>20</v>
      </c>
      <c r="E6" s="472" t="s">
        <v>52</v>
      </c>
      <c r="F6" s="474">
        <v>150</v>
      </c>
      <c r="G6" s="179"/>
      <c r="H6" s="40">
        <v>0.6</v>
      </c>
      <c r="I6" s="41">
        <v>0.45</v>
      </c>
      <c r="J6" s="47">
        <v>12.3</v>
      </c>
      <c r="K6" s="685">
        <v>54.9</v>
      </c>
      <c r="L6" s="346">
        <v>0.03</v>
      </c>
      <c r="M6" s="40">
        <v>0.05</v>
      </c>
      <c r="N6" s="41">
        <v>7.5</v>
      </c>
      <c r="O6" s="41">
        <v>0</v>
      </c>
      <c r="P6" s="42">
        <v>0</v>
      </c>
      <c r="Q6" s="346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5">
        <v>0.02</v>
      </c>
    </row>
    <row r="7" spans="1:24" s="18" customFormat="1" ht="30.75" customHeight="1" x14ac:dyDescent="0.25">
      <c r="A7" s="184"/>
      <c r="B7" s="153"/>
      <c r="C7" s="175">
        <v>196</v>
      </c>
      <c r="D7" s="259" t="s">
        <v>88</v>
      </c>
      <c r="E7" s="201" t="s">
        <v>120</v>
      </c>
      <c r="F7" s="175">
        <v>150</v>
      </c>
      <c r="G7" s="258"/>
      <c r="H7" s="21">
        <v>18</v>
      </c>
      <c r="I7" s="22">
        <v>14.1</v>
      </c>
      <c r="J7" s="23">
        <v>31.35</v>
      </c>
      <c r="K7" s="245">
        <v>328.8</v>
      </c>
      <c r="L7" s="358">
        <v>0.06</v>
      </c>
      <c r="M7" s="21">
        <v>0.34</v>
      </c>
      <c r="N7" s="22">
        <v>0.52</v>
      </c>
      <c r="O7" s="22">
        <v>0.06</v>
      </c>
      <c r="P7" s="51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1">
        <v>0.03</v>
      </c>
    </row>
    <row r="8" spans="1:24" s="18" customFormat="1" ht="29.25" customHeight="1" x14ac:dyDescent="0.25">
      <c r="A8" s="184"/>
      <c r="B8" s="153"/>
      <c r="C8" s="174">
        <v>493</v>
      </c>
      <c r="D8" s="224" t="s">
        <v>47</v>
      </c>
      <c r="E8" s="273" t="s">
        <v>53</v>
      </c>
      <c r="F8" s="442">
        <v>200</v>
      </c>
      <c r="G8" s="191"/>
      <c r="H8" s="308">
        <v>0.2</v>
      </c>
      <c r="I8" s="17">
        <v>0</v>
      </c>
      <c r="J8" s="44">
        <v>14</v>
      </c>
      <c r="K8" s="329">
        <v>56</v>
      </c>
      <c r="L8" s="308">
        <v>0</v>
      </c>
      <c r="M8" s="19">
        <v>0</v>
      </c>
      <c r="N8" s="17">
        <v>0</v>
      </c>
      <c r="O8" s="17">
        <v>0</v>
      </c>
      <c r="P8" s="20">
        <v>0</v>
      </c>
      <c r="Q8" s="308">
        <v>0.46</v>
      </c>
      <c r="R8" s="17">
        <v>0</v>
      </c>
      <c r="S8" s="17">
        <v>0.09</v>
      </c>
      <c r="T8" s="17">
        <v>0.06</v>
      </c>
      <c r="U8" s="17">
        <v>0.68</v>
      </c>
      <c r="V8" s="17">
        <v>0</v>
      </c>
      <c r="W8" s="17">
        <v>0</v>
      </c>
      <c r="X8" s="44">
        <v>0</v>
      </c>
    </row>
    <row r="9" spans="1:24" s="18" customFormat="1" ht="27" customHeight="1" x14ac:dyDescent="0.25">
      <c r="A9" s="184"/>
      <c r="B9" s="153"/>
      <c r="C9" s="177">
        <v>119</v>
      </c>
      <c r="D9" s="191" t="s">
        <v>14</v>
      </c>
      <c r="E9" s="224" t="s">
        <v>57</v>
      </c>
      <c r="F9" s="174">
        <v>30</v>
      </c>
      <c r="G9" s="224"/>
      <c r="H9" s="308">
        <v>2.13</v>
      </c>
      <c r="I9" s="17">
        <v>0.21</v>
      </c>
      <c r="J9" s="44">
        <v>13.26</v>
      </c>
      <c r="K9" s="330">
        <v>72</v>
      </c>
      <c r="L9" s="358">
        <v>0.04</v>
      </c>
      <c r="M9" s="21">
        <v>0.01</v>
      </c>
      <c r="N9" s="22">
        <v>0</v>
      </c>
      <c r="O9" s="22">
        <v>0</v>
      </c>
      <c r="P9" s="51">
        <v>0</v>
      </c>
      <c r="Q9" s="358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1">
        <v>0</v>
      </c>
    </row>
    <row r="10" spans="1:24" s="18" customFormat="1" ht="29.25" customHeight="1" x14ac:dyDescent="0.25">
      <c r="A10" s="184"/>
      <c r="B10" s="153"/>
      <c r="C10" s="174">
        <v>120</v>
      </c>
      <c r="D10" s="224" t="s">
        <v>15</v>
      </c>
      <c r="E10" s="192" t="s">
        <v>49</v>
      </c>
      <c r="F10" s="167">
        <v>20</v>
      </c>
      <c r="G10" s="174"/>
      <c r="H10" s="1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1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18" customFormat="1" ht="24.75" customHeight="1" x14ac:dyDescent="0.25">
      <c r="A11" s="134"/>
      <c r="B11" s="153"/>
      <c r="C11" s="174"/>
      <c r="D11" s="224"/>
      <c r="E11" s="411" t="s">
        <v>21</v>
      </c>
      <c r="F11" s="419">
        <f>SUM(F6:F10)</f>
        <v>550</v>
      </c>
      <c r="G11" s="174"/>
      <c r="H11" s="19">
        <f t="shared" ref="H11:X11" si="0">SUM(H6:H10)</f>
        <v>22.07</v>
      </c>
      <c r="I11" s="17">
        <f t="shared" si="0"/>
        <v>14.98</v>
      </c>
      <c r="J11" s="20">
        <f t="shared" si="0"/>
        <v>78.350000000000009</v>
      </c>
      <c r="K11" s="480">
        <f t="shared" si="0"/>
        <v>547.96</v>
      </c>
      <c r="L11" s="308">
        <f t="shared" si="0"/>
        <v>0.15</v>
      </c>
      <c r="M11" s="308">
        <f t="shared" si="0"/>
        <v>0.42400000000000004</v>
      </c>
      <c r="N11" s="17">
        <f t="shared" si="0"/>
        <v>8.1</v>
      </c>
      <c r="O11" s="17">
        <f t="shared" si="0"/>
        <v>0.06</v>
      </c>
      <c r="P11" s="44">
        <f t="shared" si="0"/>
        <v>0.41</v>
      </c>
      <c r="Q11" s="19">
        <f t="shared" si="0"/>
        <v>266.19000000000005</v>
      </c>
      <c r="R11" s="17">
        <f t="shared" si="0"/>
        <v>372.98</v>
      </c>
      <c r="S11" s="17">
        <f t="shared" si="0"/>
        <v>81.250000000000014</v>
      </c>
      <c r="T11" s="17">
        <f t="shared" si="0"/>
        <v>5.9399999999999995</v>
      </c>
      <c r="U11" s="17">
        <f t="shared" si="0"/>
        <v>489.84</v>
      </c>
      <c r="V11" s="17">
        <f t="shared" si="0"/>
        <v>1.3599999999999999E-2</v>
      </c>
      <c r="W11" s="17">
        <f t="shared" si="0"/>
        <v>2.9200000000000004E-2</v>
      </c>
      <c r="X11" s="51">
        <f t="shared" si="0"/>
        <v>6.2E-2</v>
      </c>
    </row>
    <row r="12" spans="1:24" s="18" customFormat="1" ht="38.25" customHeight="1" thickBot="1" x14ac:dyDescent="0.3">
      <c r="A12" s="134"/>
      <c r="B12" s="153"/>
      <c r="C12" s="471"/>
      <c r="D12" s="470"/>
      <c r="E12" s="473" t="s">
        <v>22</v>
      </c>
      <c r="F12" s="476"/>
      <c r="G12" s="435"/>
      <c r="H12" s="477"/>
      <c r="I12" s="94"/>
      <c r="J12" s="478"/>
      <c r="K12" s="479">
        <f>K11/23.5</f>
        <v>23.317446808510638</v>
      </c>
      <c r="L12" s="481"/>
      <c r="M12" s="477"/>
      <c r="N12" s="94"/>
      <c r="O12" s="94"/>
      <c r="P12" s="95"/>
      <c r="Q12" s="477"/>
      <c r="R12" s="94"/>
      <c r="S12" s="94"/>
      <c r="T12" s="94"/>
      <c r="U12" s="94"/>
      <c r="V12" s="94"/>
      <c r="W12" s="94"/>
      <c r="X12" s="51"/>
    </row>
    <row r="13" spans="1:24" s="18" customFormat="1" ht="38.25" customHeight="1" x14ac:dyDescent="0.25">
      <c r="A13" s="186" t="s">
        <v>7</v>
      </c>
      <c r="B13" s="645"/>
      <c r="C13" s="895">
        <v>133</v>
      </c>
      <c r="D13" s="432" t="s">
        <v>20</v>
      </c>
      <c r="E13" s="409" t="s">
        <v>130</v>
      </c>
      <c r="F13" s="413">
        <v>60</v>
      </c>
      <c r="G13" s="370"/>
      <c r="H13" s="52">
        <v>1.32</v>
      </c>
      <c r="I13" s="39">
        <v>0.24</v>
      </c>
      <c r="J13" s="53">
        <v>8.82</v>
      </c>
      <c r="K13" s="280">
        <v>40.799999999999997</v>
      </c>
      <c r="L13" s="333">
        <v>0</v>
      </c>
      <c r="M13" s="52">
        <v>0.03</v>
      </c>
      <c r="N13" s="39">
        <v>2.88</v>
      </c>
      <c r="O13" s="39">
        <v>1.2</v>
      </c>
      <c r="P13" s="53">
        <v>0</v>
      </c>
      <c r="Q13" s="346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 x14ac:dyDescent="0.25">
      <c r="A14" s="134"/>
      <c r="B14" s="609"/>
      <c r="C14" s="176">
        <v>131</v>
      </c>
      <c r="D14" s="338" t="s">
        <v>9</v>
      </c>
      <c r="E14" s="410" t="s">
        <v>54</v>
      </c>
      <c r="F14" s="367">
        <v>220</v>
      </c>
      <c r="G14" s="176"/>
      <c r="H14" s="264">
        <v>3.74</v>
      </c>
      <c r="I14" s="104">
        <v>6.46</v>
      </c>
      <c r="J14" s="105">
        <v>9.98</v>
      </c>
      <c r="K14" s="266">
        <v>112.8</v>
      </c>
      <c r="L14" s="309">
        <v>6.3E-2</v>
      </c>
      <c r="M14" s="99">
        <v>0.08</v>
      </c>
      <c r="N14" s="13">
        <v>7.58</v>
      </c>
      <c r="O14" s="13">
        <v>132.44</v>
      </c>
      <c r="P14" s="48">
        <v>0.06</v>
      </c>
      <c r="Q14" s="99">
        <v>39.9</v>
      </c>
      <c r="R14" s="13">
        <v>80.3</v>
      </c>
      <c r="S14" s="35">
        <v>27.9</v>
      </c>
      <c r="T14" s="13">
        <v>1.51</v>
      </c>
      <c r="U14" s="13">
        <v>320.8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8.25" customHeight="1" x14ac:dyDescent="0.25">
      <c r="A15" s="134"/>
      <c r="B15" s="751" t="s">
        <v>73</v>
      </c>
      <c r="C15" s="210">
        <v>90</v>
      </c>
      <c r="D15" s="304" t="s">
        <v>82</v>
      </c>
      <c r="E15" s="450" t="s">
        <v>157</v>
      </c>
      <c r="F15" s="456">
        <v>90</v>
      </c>
      <c r="G15" s="210"/>
      <c r="H15" s="318">
        <v>15.2</v>
      </c>
      <c r="I15" s="60">
        <v>14.04</v>
      </c>
      <c r="J15" s="96">
        <v>8.9</v>
      </c>
      <c r="K15" s="461">
        <v>222.75</v>
      </c>
      <c r="L15" s="318">
        <v>0.37</v>
      </c>
      <c r="M15" s="60">
        <v>0.15</v>
      </c>
      <c r="N15" s="60">
        <v>0.09</v>
      </c>
      <c r="O15" s="60">
        <v>25.83</v>
      </c>
      <c r="P15" s="61">
        <v>0.16</v>
      </c>
      <c r="Q15" s="318">
        <v>54.18</v>
      </c>
      <c r="R15" s="60">
        <v>117.54</v>
      </c>
      <c r="S15" s="60">
        <v>24.8</v>
      </c>
      <c r="T15" s="60">
        <v>1.6</v>
      </c>
      <c r="U15" s="60">
        <v>268.38</v>
      </c>
      <c r="V15" s="60">
        <v>7.0000000000000001E-3</v>
      </c>
      <c r="W15" s="60">
        <v>2.7000000000000001E-3</v>
      </c>
      <c r="X15" s="96">
        <v>0.09</v>
      </c>
    </row>
    <row r="16" spans="1:24" s="18" customFormat="1" ht="38.25" customHeight="1" x14ac:dyDescent="0.25">
      <c r="A16" s="136"/>
      <c r="B16" s="900" t="s">
        <v>74</v>
      </c>
      <c r="C16" s="211">
        <v>88</v>
      </c>
      <c r="D16" s="305" t="s">
        <v>10</v>
      </c>
      <c r="E16" s="451" t="s">
        <v>107</v>
      </c>
      <c r="F16" s="457">
        <v>90</v>
      </c>
      <c r="G16" s="211"/>
      <c r="H16" s="464">
        <v>20.010000000000002</v>
      </c>
      <c r="I16" s="63">
        <v>18.11</v>
      </c>
      <c r="J16" s="97">
        <v>3.35</v>
      </c>
      <c r="K16" s="462">
        <v>253.84</v>
      </c>
      <c r="L16" s="578">
        <v>0.08</v>
      </c>
      <c r="M16" s="102">
        <v>0.13</v>
      </c>
      <c r="N16" s="102">
        <v>2.52</v>
      </c>
      <c r="O16" s="102">
        <v>0</v>
      </c>
      <c r="P16" s="665">
        <v>0</v>
      </c>
      <c r="Q16" s="578">
        <v>13.41</v>
      </c>
      <c r="R16" s="102">
        <v>462.7</v>
      </c>
      <c r="S16" s="102">
        <v>28.92</v>
      </c>
      <c r="T16" s="102">
        <v>3.18</v>
      </c>
      <c r="U16" s="102">
        <v>302.3</v>
      </c>
      <c r="V16" s="102">
        <v>7.0000000000000001E-3</v>
      </c>
      <c r="W16" s="102">
        <v>0</v>
      </c>
      <c r="X16" s="579">
        <v>5.8999999999999997E-2</v>
      </c>
    </row>
    <row r="17" spans="1:24" s="18" customFormat="1" ht="38.25" customHeight="1" x14ac:dyDescent="0.25">
      <c r="A17" s="136"/>
      <c r="B17" s="155"/>
      <c r="C17" s="167">
        <v>445</v>
      </c>
      <c r="D17" s="191" t="s">
        <v>51</v>
      </c>
      <c r="E17" s="227" t="s">
        <v>44</v>
      </c>
      <c r="F17" s="174">
        <v>150</v>
      </c>
      <c r="G17" s="167"/>
      <c r="H17" s="358">
        <v>8.76</v>
      </c>
      <c r="I17" s="22">
        <v>6.66</v>
      </c>
      <c r="J17" s="51">
        <v>39.61</v>
      </c>
      <c r="K17" s="357">
        <v>253.09</v>
      </c>
      <c r="L17" s="358">
        <v>0.3</v>
      </c>
      <c r="M17" s="21">
        <v>0.11</v>
      </c>
      <c r="N17" s="22">
        <v>0</v>
      </c>
      <c r="O17" s="22">
        <v>31.27</v>
      </c>
      <c r="P17" s="23">
        <v>0</v>
      </c>
      <c r="Q17" s="358">
        <v>14.55</v>
      </c>
      <c r="R17" s="22">
        <v>207.52</v>
      </c>
      <c r="S17" s="22">
        <v>138.6</v>
      </c>
      <c r="T17" s="22">
        <v>4.6500000000000004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 x14ac:dyDescent="0.25">
      <c r="A18" s="136"/>
      <c r="B18" s="153"/>
      <c r="C18" s="167">
        <v>107</v>
      </c>
      <c r="D18" s="191" t="s">
        <v>18</v>
      </c>
      <c r="E18" s="505" t="s">
        <v>125</v>
      </c>
      <c r="F18" s="230">
        <v>200</v>
      </c>
      <c r="G18" s="167"/>
      <c r="H18" s="308">
        <v>0.8</v>
      </c>
      <c r="I18" s="17">
        <v>0.2</v>
      </c>
      <c r="J18" s="44">
        <v>23.2</v>
      </c>
      <c r="K18" s="329">
        <v>94.4</v>
      </c>
      <c r="L18" s="308">
        <v>0.02</v>
      </c>
      <c r="M18" s="19"/>
      <c r="N18" s="17">
        <v>4</v>
      </c>
      <c r="O18" s="17">
        <v>0</v>
      </c>
      <c r="P18" s="44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4"/>
    </row>
    <row r="19" spans="1:24" s="18" customFormat="1" ht="38.25" customHeight="1" x14ac:dyDescent="0.25">
      <c r="A19" s="136"/>
      <c r="B19" s="155"/>
      <c r="C19" s="130">
        <v>119</v>
      </c>
      <c r="D19" s="191" t="s">
        <v>14</v>
      </c>
      <c r="E19" s="227" t="s">
        <v>19</v>
      </c>
      <c r="F19" s="175">
        <v>25</v>
      </c>
      <c r="G19" s="175"/>
      <c r="H19" s="21">
        <v>1.78</v>
      </c>
      <c r="I19" s="22">
        <v>0.18</v>
      </c>
      <c r="J19" s="23">
        <v>11.05</v>
      </c>
      <c r="K19" s="356">
        <v>60</v>
      </c>
      <c r="L19" s="358">
        <v>2.5000000000000001E-2</v>
      </c>
      <c r="M19" s="21">
        <v>8.0000000000000002E-3</v>
      </c>
      <c r="N19" s="22">
        <v>0</v>
      </c>
      <c r="O19" s="22">
        <v>0</v>
      </c>
      <c r="P19" s="51">
        <v>0</v>
      </c>
      <c r="Q19" s="358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1">
        <v>0</v>
      </c>
    </row>
    <row r="20" spans="1:24" s="18" customFormat="1" ht="38.25" customHeight="1" x14ac:dyDescent="0.25">
      <c r="A20" s="136"/>
      <c r="B20" s="155"/>
      <c r="C20" s="167">
        <v>120</v>
      </c>
      <c r="D20" s="191" t="s">
        <v>15</v>
      </c>
      <c r="E20" s="227" t="s">
        <v>49</v>
      </c>
      <c r="F20" s="175">
        <v>20</v>
      </c>
      <c r="G20" s="175"/>
      <c r="H20" s="21">
        <v>1.1399999999999999</v>
      </c>
      <c r="I20" s="22">
        <v>0.22</v>
      </c>
      <c r="J20" s="23">
        <v>7.44</v>
      </c>
      <c r="K20" s="356">
        <v>36.26</v>
      </c>
      <c r="L20" s="358">
        <v>0.02</v>
      </c>
      <c r="M20" s="21">
        <v>2.4E-2</v>
      </c>
      <c r="N20" s="22">
        <v>0.08</v>
      </c>
      <c r="O20" s="22">
        <v>0</v>
      </c>
      <c r="P20" s="51">
        <v>0</v>
      </c>
      <c r="Q20" s="358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1">
        <v>1.2E-2</v>
      </c>
    </row>
    <row r="21" spans="1:24" s="18" customFormat="1" ht="33" customHeight="1" x14ac:dyDescent="0.25">
      <c r="A21" s="136"/>
      <c r="B21" s="797"/>
      <c r="C21" s="231"/>
      <c r="D21" s="459"/>
      <c r="E21" s="405" t="s">
        <v>21</v>
      </c>
      <c r="F21" s="726">
        <f>F13+F14+F15+F17+F18+F19+F20</f>
        <v>765</v>
      </c>
      <c r="G21" s="788"/>
      <c r="H21" s="253">
        <f t="shared" ref="H21:X21" si="1">H13+H14+H15+H17+H18+H19+H20</f>
        <v>32.739999999999995</v>
      </c>
      <c r="I21" s="24">
        <f t="shared" si="1"/>
        <v>27.999999999999996</v>
      </c>
      <c r="J21" s="73">
        <f t="shared" si="1"/>
        <v>109</v>
      </c>
      <c r="K21" s="210">
        <f t="shared" si="1"/>
        <v>820.1</v>
      </c>
      <c r="L21" s="253">
        <f t="shared" si="1"/>
        <v>0.79800000000000004</v>
      </c>
      <c r="M21" s="24">
        <f t="shared" si="1"/>
        <v>0.40200000000000002</v>
      </c>
      <c r="N21" s="24">
        <f t="shared" si="1"/>
        <v>14.63</v>
      </c>
      <c r="O21" s="24">
        <f t="shared" si="1"/>
        <v>190.73999999999998</v>
      </c>
      <c r="P21" s="140">
        <f t="shared" si="1"/>
        <v>0.22</v>
      </c>
      <c r="Q21" s="253">
        <f t="shared" si="1"/>
        <v>143.68</v>
      </c>
      <c r="R21" s="24">
        <f t="shared" si="1"/>
        <v>531.86</v>
      </c>
      <c r="S21" s="24">
        <f t="shared" si="1"/>
        <v>225.75</v>
      </c>
      <c r="T21" s="24">
        <f t="shared" si="1"/>
        <v>9.56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3">
        <f t="shared" si="1"/>
        <v>0.16900000000000001</v>
      </c>
    </row>
    <row r="22" spans="1:24" s="18" customFormat="1" ht="30.75" customHeight="1" x14ac:dyDescent="0.25">
      <c r="A22" s="136"/>
      <c r="B22" s="796"/>
      <c r="C22" s="561"/>
      <c r="D22" s="562"/>
      <c r="E22" s="406" t="s">
        <v>21</v>
      </c>
      <c r="F22" s="724">
        <f>F13+F14+F16+F17+F18+F19+F20</f>
        <v>765</v>
      </c>
      <c r="G22" s="384"/>
      <c r="H22" s="640">
        <f t="shared" ref="H22:X22" si="2">H13+H14+H16+H17+H18+H19+H20</f>
        <v>37.549999999999997</v>
      </c>
      <c r="I22" s="637">
        <f t="shared" si="2"/>
        <v>32.07</v>
      </c>
      <c r="J22" s="641">
        <f t="shared" si="2"/>
        <v>103.45</v>
      </c>
      <c r="K22" s="643">
        <f t="shared" si="2"/>
        <v>851.18999999999994</v>
      </c>
      <c r="L22" s="640">
        <f t="shared" si="2"/>
        <v>0.50800000000000001</v>
      </c>
      <c r="M22" s="637">
        <f t="shared" si="2"/>
        <v>0.38200000000000001</v>
      </c>
      <c r="N22" s="637">
        <f t="shared" si="2"/>
        <v>17.059999999999999</v>
      </c>
      <c r="O22" s="637">
        <f t="shared" si="2"/>
        <v>164.91</v>
      </c>
      <c r="P22" s="644">
        <f t="shared" si="2"/>
        <v>0.06</v>
      </c>
      <c r="Q22" s="640">
        <f t="shared" si="2"/>
        <v>102.91</v>
      </c>
      <c r="R22" s="637">
        <f t="shared" si="2"/>
        <v>877.02</v>
      </c>
      <c r="S22" s="637">
        <f t="shared" si="2"/>
        <v>229.86999999999998</v>
      </c>
      <c r="T22" s="637">
        <f t="shared" si="2"/>
        <v>11.14</v>
      </c>
      <c r="U22" s="637">
        <f t="shared" si="2"/>
        <v>1075.25</v>
      </c>
      <c r="V22" s="637">
        <f t="shared" si="2"/>
        <v>1.8799999999999997E-2</v>
      </c>
      <c r="W22" s="637">
        <f t="shared" si="2"/>
        <v>9.2999999999999992E-3</v>
      </c>
      <c r="X22" s="641">
        <f t="shared" si="2"/>
        <v>0.13800000000000001</v>
      </c>
    </row>
    <row r="23" spans="1:24" s="18" customFormat="1" ht="30.75" customHeight="1" x14ac:dyDescent="0.25">
      <c r="A23" s="136"/>
      <c r="B23" s="797"/>
      <c r="C23" s="502"/>
      <c r="D23" s="827"/>
      <c r="E23" s="407" t="s">
        <v>22</v>
      </c>
      <c r="F23" s="729"/>
      <c r="G23" s="741"/>
      <c r="H23" s="253"/>
      <c r="I23" s="24"/>
      <c r="J23" s="73"/>
      <c r="K23" s="736">
        <f>K21/23.5</f>
        <v>34.897872340425536</v>
      </c>
      <c r="L23" s="253"/>
      <c r="M23" s="24"/>
      <c r="N23" s="24"/>
      <c r="O23" s="24"/>
      <c r="P23" s="140"/>
      <c r="Q23" s="253"/>
      <c r="R23" s="24"/>
      <c r="S23" s="24"/>
      <c r="T23" s="24"/>
      <c r="U23" s="24"/>
      <c r="V23" s="24"/>
      <c r="W23" s="24"/>
      <c r="X23" s="73"/>
    </row>
    <row r="24" spans="1:24" s="18" customFormat="1" ht="38.25" customHeight="1" thickBot="1" x14ac:dyDescent="0.3">
      <c r="A24" s="337"/>
      <c r="B24" s="798"/>
      <c r="C24" s="799"/>
      <c r="D24" s="800"/>
      <c r="E24" s="408" t="s">
        <v>22</v>
      </c>
      <c r="F24" s="924"/>
      <c r="G24" s="785"/>
      <c r="H24" s="925"/>
      <c r="I24" s="926"/>
      <c r="J24" s="927"/>
      <c r="K24" s="607">
        <f>K22/23.5</f>
        <v>36.220851063829784</v>
      </c>
      <c r="L24" s="925"/>
      <c r="M24" s="926"/>
      <c r="N24" s="926"/>
      <c r="O24" s="926"/>
      <c r="P24" s="928"/>
      <c r="Q24" s="925"/>
      <c r="R24" s="926"/>
      <c r="S24" s="926"/>
      <c r="T24" s="926"/>
      <c r="U24" s="926"/>
      <c r="V24" s="926"/>
      <c r="W24" s="926"/>
      <c r="X24" s="927"/>
    </row>
    <row r="25" spans="1:24" x14ac:dyDescent="0.25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x14ac:dyDescent="0.25">
      <c r="A26" s="610" t="s">
        <v>127</v>
      </c>
      <c r="B26" s="611"/>
      <c r="C26" s="612"/>
      <c r="D26" s="57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 x14ac:dyDescent="0.25">
      <c r="A27" s="613" t="s">
        <v>66</v>
      </c>
      <c r="B27" s="614"/>
      <c r="C27" s="615"/>
      <c r="D27" s="67"/>
      <c r="G27" s="11"/>
      <c r="H27" s="9"/>
      <c r="I27" s="11"/>
    </row>
    <row r="28" spans="1:24" ht="18.75" x14ac:dyDescent="0.25">
      <c r="D28" s="11"/>
      <c r="E28" s="27"/>
      <c r="F28" s="28"/>
      <c r="G28" s="11"/>
      <c r="H28" s="11"/>
      <c r="I28" s="11"/>
      <c r="J28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6"/>
  <sheetViews>
    <sheetView zoomScale="60" zoomScaleNormal="60" workbookViewId="0">
      <selection activeCell="B8" sqref="B8:W8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2"/>
      <c r="B4" s="132" t="s">
        <v>40</v>
      </c>
      <c r="C4" s="131"/>
      <c r="D4" s="202"/>
      <c r="E4" s="126"/>
      <c r="F4" s="132"/>
      <c r="G4" s="995" t="s">
        <v>23</v>
      </c>
      <c r="H4" s="996"/>
      <c r="I4" s="997"/>
      <c r="J4" s="240" t="s">
        <v>24</v>
      </c>
      <c r="K4" s="985" t="s">
        <v>25</v>
      </c>
      <c r="L4" s="986"/>
      <c r="M4" s="987"/>
      <c r="N4" s="987"/>
      <c r="O4" s="988"/>
      <c r="P4" s="989" t="s">
        <v>26</v>
      </c>
      <c r="Q4" s="990"/>
      <c r="R4" s="990"/>
      <c r="S4" s="990"/>
      <c r="T4" s="990"/>
      <c r="U4" s="990"/>
      <c r="V4" s="990"/>
      <c r="W4" s="990"/>
    </row>
    <row r="5" spans="1:23" s="18" customFormat="1" ht="28.5" customHeight="1" thickBot="1" x14ac:dyDescent="0.3">
      <c r="A5" s="183" t="s">
        <v>0</v>
      </c>
      <c r="B5" s="325" t="s">
        <v>41</v>
      </c>
      <c r="C5" s="847" t="s">
        <v>42</v>
      </c>
      <c r="D5" s="325" t="s">
        <v>39</v>
      </c>
      <c r="E5" s="725" t="s">
        <v>27</v>
      </c>
      <c r="F5" s="325" t="s">
        <v>38</v>
      </c>
      <c r="G5" s="743" t="s">
        <v>28</v>
      </c>
      <c r="H5" s="744" t="s">
        <v>29</v>
      </c>
      <c r="I5" s="745" t="s">
        <v>30</v>
      </c>
      <c r="J5" s="852" t="s">
        <v>31</v>
      </c>
      <c r="K5" s="746" t="s">
        <v>32</v>
      </c>
      <c r="L5" s="746" t="s">
        <v>112</v>
      </c>
      <c r="M5" s="746" t="s">
        <v>33</v>
      </c>
      <c r="N5" s="853" t="s">
        <v>113</v>
      </c>
      <c r="O5" s="746" t="s">
        <v>114</v>
      </c>
      <c r="P5" s="746" t="s">
        <v>34</v>
      </c>
      <c r="Q5" s="746" t="s">
        <v>35</v>
      </c>
      <c r="R5" s="746" t="s">
        <v>36</v>
      </c>
      <c r="S5" s="746" t="s">
        <v>37</v>
      </c>
      <c r="T5" s="746" t="s">
        <v>115</v>
      </c>
      <c r="U5" s="746" t="s">
        <v>116</v>
      </c>
      <c r="V5" s="746" t="s">
        <v>117</v>
      </c>
      <c r="W5" s="746" t="s">
        <v>118</v>
      </c>
    </row>
    <row r="6" spans="1:23" s="18" customFormat="1" ht="28.5" customHeight="1" thickBot="1" x14ac:dyDescent="0.3">
      <c r="A6" s="846"/>
      <c r="B6" s="179">
        <v>133</v>
      </c>
      <c r="C6" s="533" t="s">
        <v>20</v>
      </c>
      <c r="D6" s="320" t="s">
        <v>130</v>
      </c>
      <c r="E6" s="787">
        <v>60</v>
      </c>
      <c r="F6" s="793"/>
      <c r="G6" s="346">
        <v>1.32</v>
      </c>
      <c r="H6" s="41">
        <v>0.24</v>
      </c>
      <c r="I6" s="42">
        <v>8.82</v>
      </c>
      <c r="J6" s="426">
        <v>40.799999999999997</v>
      </c>
      <c r="K6" s="374">
        <v>0</v>
      </c>
      <c r="L6" s="113">
        <v>0.03</v>
      </c>
      <c r="M6" s="113">
        <v>2.88</v>
      </c>
      <c r="N6" s="113">
        <v>1.2</v>
      </c>
      <c r="O6" s="114">
        <v>0</v>
      </c>
      <c r="P6" s="374">
        <v>3</v>
      </c>
      <c r="Q6" s="113">
        <v>30</v>
      </c>
      <c r="R6" s="113">
        <v>0</v>
      </c>
      <c r="S6" s="113">
        <v>0.24</v>
      </c>
      <c r="T6" s="113">
        <v>81.599999999999994</v>
      </c>
      <c r="U6" s="113">
        <v>0</v>
      </c>
      <c r="V6" s="113">
        <v>2.9999999999999997E-4</v>
      </c>
      <c r="W6" s="115">
        <v>1.0999999999999999E-2</v>
      </c>
    </row>
    <row r="7" spans="1:23" s="18" customFormat="1" ht="39" customHeight="1" x14ac:dyDescent="0.25">
      <c r="A7" s="186" t="s">
        <v>6</v>
      </c>
      <c r="B7" s="174">
        <v>80</v>
      </c>
      <c r="C7" s="224" t="s">
        <v>10</v>
      </c>
      <c r="D7" s="273" t="s">
        <v>55</v>
      </c>
      <c r="E7" s="442">
        <v>90</v>
      </c>
      <c r="F7" s="191"/>
      <c r="G7" s="308">
        <v>14.85</v>
      </c>
      <c r="H7" s="17">
        <v>13.32</v>
      </c>
      <c r="I7" s="44">
        <v>5.94</v>
      </c>
      <c r="J7" s="330">
        <v>202.68</v>
      </c>
      <c r="K7" s="308">
        <v>0.06</v>
      </c>
      <c r="L7" s="19">
        <v>0.11</v>
      </c>
      <c r="M7" s="17">
        <v>3.83</v>
      </c>
      <c r="N7" s="17">
        <v>19.5</v>
      </c>
      <c r="O7" s="44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1">
        <v>0.9</v>
      </c>
    </row>
    <row r="8" spans="1:23" s="18" customFormat="1" ht="39" customHeight="1" x14ac:dyDescent="0.25">
      <c r="A8" s="134"/>
      <c r="B8" s="174">
        <v>516</v>
      </c>
      <c r="C8" s="224" t="s">
        <v>51</v>
      </c>
      <c r="D8" s="273" t="s">
        <v>56</v>
      </c>
      <c r="E8" s="442">
        <v>150</v>
      </c>
      <c r="F8" s="191"/>
      <c r="G8" s="309">
        <v>5.23</v>
      </c>
      <c r="H8" s="13">
        <v>5.36</v>
      </c>
      <c r="I8" s="48">
        <v>32.17</v>
      </c>
      <c r="J8" s="130">
        <v>197.84</v>
      </c>
      <c r="K8" s="309">
        <v>0.09</v>
      </c>
      <c r="L8" s="99">
        <v>0.02</v>
      </c>
      <c r="M8" s="13">
        <v>0</v>
      </c>
      <c r="N8" s="13">
        <v>30</v>
      </c>
      <c r="O8" s="48">
        <v>0.11</v>
      </c>
      <c r="P8" s="99">
        <v>11.3</v>
      </c>
      <c r="Q8" s="13">
        <v>45.8</v>
      </c>
      <c r="R8" s="13">
        <v>8.9</v>
      </c>
      <c r="S8" s="13">
        <v>0.82</v>
      </c>
      <c r="T8" s="13">
        <v>1.1000000000000001</v>
      </c>
      <c r="U8" s="13">
        <v>0</v>
      </c>
      <c r="V8" s="13">
        <v>0</v>
      </c>
      <c r="W8" s="51">
        <v>0</v>
      </c>
    </row>
    <row r="9" spans="1:23" s="18" customFormat="1" ht="39" customHeight="1" x14ac:dyDescent="0.25">
      <c r="A9" s="134"/>
      <c r="B9" s="175">
        <v>160</v>
      </c>
      <c r="C9" s="323" t="s">
        <v>62</v>
      </c>
      <c r="D9" s="410" t="s">
        <v>95</v>
      </c>
      <c r="E9" s="233">
        <v>200</v>
      </c>
      <c r="F9" s="128"/>
      <c r="G9" s="308">
        <v>0.4</v>
      </c>
      <c r="H9" s="17">
        <v>0.6</v>
      </c>
      <c r="I9" s="44">
        <v>17.8</v>
      </c>
      <c r="J9" s="329">
        <v>78.599999999999994</v>
      </c>
      <c r="K9" s="308">
        <v>0</v>
      </c>
      <c r="L9" s="19">
        <v>0</v>
      </c>
      <c r="M9" s="17">
        <v>48</v>
      </c>
      <c r="N9" s="17">
        <v>0</v>
      </c>
      <c r="O9" s="44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4">
        <v>0</v>
      </c>
    </row>
    <row r="10" spans="1:23" s="18" customFormat="1" ht="39" customHeight="1" x14ac:dyDescent="0.25">
      <c r="A10" s="134"/>
      <c r="B10" s="177">
        <v>119</v>
      </c>
      <c r="C10" s="191" t="s">
        <v>14</v>
      </c>
      <c r="D10" s="191" t="s">
        <v>57</v>
      </c>
      <c r="E10" s="230">
        <v>20</v>
      </c>
      <c r="F10" s="167"/>
      <c r="G10" s="308">
        <v>1.4</v>
      </c>
      <c r="H10" s="17">
        <v>0.14000000000000001</v>
      </c>
      <c r="I10" s="44">
        <v>8.8000000000000007</v>
      </c>
      <c r="J10" s="329">
        <v>48</v>
      </c>
      <c r="K10" s="308">
        <v>0.02</v>
      </c>
      <c r="L10" s="19">
        <v>6.0000000000000001E-3</v>
      </c>
      <c r="M10" s="17">
        <v>0</v>
      </c>
      <c r="N10" s="17">
        <v>0</v>
      </c>
      <c r="O10" s="44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4">
        <v>0</v>
      </c>
    </row>
    <row r="11" spans="1:23" s="18" customFormat="1" ht="39" customHeight="1" x14ac:dyDescent="0.25">
      <c r="A11" s="134"/>
      <c r="B11" s="174">
        <v>120</v>
      </c>
      <c r="C11" s="191" t="s">
        <v>15</v>
      </c>
      <c r="D11" s="191" t="s">
        <v>49</v>
      </c>
      <c r="E11" s="174">
        <v>20</v>
      </c>
      <c r="F11" s="167"/>
      <c r="G11" s="308">
        <v>1.1399999999999999</v>
      </c>
      <c r="H11" s="17">
        <v>0.22</v>
      </c>
      <c r="I11" s="44">
        <v>7.44</v>
      </c>
      <c r="J11" s="330">
        <v>36.26</v>
      </c>
      <c r="K11" s="358">
        <v>0.02</v>
      </c>
      <c r="L11" s="21">
        <v>2.4E-2</v>
      </c>
      <c r="M11" s="22">
        <v>0.08</v>
      </c>
      <c r="N11" s="22">
        <v>0</v>
      </c>
      <c r="O11" s="51">
        <v>0</v>
      </c>
      <c r="P11" s="358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1">
        <v>1.2E-2</v>
      </c>
    </row>
    <row r="12" spans="1:23" s="18" customFormat="1" ht="39" customHeight="1" x14ac:dyDescent="0.25">
      <c r="A12" s="134"/>
      <c r="B12" s="175"/>
      <c r="C12" s="258"/>
      <c r="D12" s="411" t="s">
        <v>21</v>
      </c>
      <c r="E12" s="349">
        <f>E6+E7+E8+E9+E10+E11</f>
        <v>540</v>
      </c>
      <c r="F12" s="129"/>
      <c r="G12" s="358">
        <f t="shared" ref="G12:W12" si="0">G6+G7+G8+G9+G10+G11</f>
        <v>24.339999999999996</v>
      </c>
      <c r="H12" s="22">
        <f t="shared" si="0"/>
        <v>19.880000000000003</v>
      </c>
      <c r="I12" s="51">
        <f t="shared" si="0"/>
        <v>80.97</v>
      </c>
      <c r="J12" s="436">
        <f t="shared" si="0"/>
        <v>604.18000000000006</v>
      </c>
      <c r="K12" s="358">
        <f t="shared" si="0"/>
        <v>0.18999999999999997</v>
      </c>
      <c r="L12" s="358">
        <f t="shared" si="0"/>
        <v>0.19</v>
      </c>
      <c r="M12" s="22">
        <f t="shared" si="0"/>
        <v>54.79</v>
      </c>
      <c r="N12" s="22">
        <f t="shared" si="0"/>
        <v>50.7</v>
      </c>
      <c r="O12" s="51">
        <f t="shared" si="0"/>
        <v>0.11</v>
      </c>
      <c r="P12" s="21">
        <f t="shared" si="0"/>
        <v>53.089999999999989</v>
      </c>
      <c r="Q12" s="22">
        <f t="shared" si="0"/>
        <v>226.95999999999998</v>
      </c>
      <c r="R12" s="22">
        <f t="shared" si="0"/>
        <v>54.41</v>
      </c>
      <c r="S12" s="22">
        <f t="shared" si="0"/>
        <v>3.4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1">
        <f t="shared" si="0"/>
        <v>0.92300000000000004</v>
      </c>
    </row>
    <row r="13" spans="1:23" s="18" customFormat="1" ht="39" customHeight="1" thickBot="1" x14ac:dyDescent="0.3">
      <c r="A13" s="134"/>
      <c r="B13" s="178"/>
      <c r="C13" s="369"/>
      <c r="D13" s="412" t="s">
        <v>22</v>
      </c>
      <c r="E13" s="178"/>
      <c r="F13" s="261"/>
      <c r="G13" s="315"/>
      <c r="H13" s="195"/>
      <c r="I13" s="196"/>
      <c r="J13" s="438">
        <f>J12/23.5</f>
        <v>25.709787234042555</v>
      </c>
      <c r="K13" s="315"/>
      <c r="L13" s="262"/>
      <c r="M13" s="195"/>
      <c r="N13" s="195"/>
      <c r="O13" s="196"/>
      <c r="P13" s="262"/>
      <c r="Q13" s="195"/>
      <c r="R13" s="195"/>
      <c r="S13" s="195"/>
      <c r="T13" s="195"/>
      <c r="U13" s="195"/>
      <c r="V13" s="195"/>
      <c r="W13" s="196"/>
    </row>
    <row r="14" spans="1:23" s="18" customFormat="1" ht="39" customHeight="1" x14ac:dyDescent="0.25">
      <c r="A14" s="186" t="s">
        <v>7</v>
      </c>
      <c r="B14" s="197">
        <v>134</v>
      </c>
      <c r="C14" s="320" t="s">
        <v>20</v>
      </c>
      <c r="D14" s="355" t="s">
        <v>105</v>
      </c>
      <c r="E14" s="179">
        <v>150</v>
      </c>
      <c r="F14" s="422"/>
      <c r="G14" s="346">
        <v>0.6</v>
      </c>
      <c r="H14" s="41">
        <v>0</v>
      </c>
      <c r="I14" s="42">
        <v>16.95</v>
      </c>
      <c r="J14" s="426">
        <v>69</v>
      </c>
      <c r="K14" s="333">
        <v>0.01</v>
      </c>
      <c r="L14" s="52">
        <v>0.03</v>
      </c>
      <c r="M14" s="39">
        <v>19.5</v>
      </c>
      <c r="N14" s="39">
        <v>0</v>
      </c>
      <c r="O14" s="53">
        <v>0</v>
      </c>
      <c r="P14" s="346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 x14ac:dyDescent="0.25">
      <c r="A15" s="134"/>
      <c r="B15" s="176">
        <v>133</v>
      </c>
      <c r="C15" s="191" t="s">
        <v>9</v>
      </c>
      <c r="D15" s="314" t="s">
        <v>58</v>
      </c>
      <c r="E15" s="230">
        <v>210</v>
      </c>
      <c r="F15" s="167"/>
      <c r="G15" s="309">
        <v>3.98</v>
      </c>
      <c r="H15" s="13">
        <v>3.8</v>
      </c>
      <c r="I15" s="48">
        <v>16.399999999999999</v>
      </c>
      <c r="J15" s="130">
        <v>116.36</v>
      </c>
      <c r="K15" s="309">
        <v>0.02</v>
      </c>
      <c r="L15" s="99">
        <v>0.1</v>
      </c>
      <c r="M15" s="13">
        <v>1.2</v>
      </c>
      <c r="N15" s="13">
        <v>0</v>
      </c>
      <c r="O15" s="48">
        <v>0</v>
      </c>
      <c r="P15" s="309">
        <v>5.54</v>
      </c>
      <c r="Q15" s="13">
        <v>22.67</v>
      </c>
      <c r="R15" s="13">
        <v>6.36</v>
      </c>
      <c r="S15" s="13">
        <v>0.39</v>
      </c>
      <c r="T15" s="13">
        <v>565.79999999999995</v>
      </c>
      <c r="U15" s="13">
        <v>6.0000000000000001E-3</v>
      </c>
      <c r="V15" s="13">
        <v>0</v>
      </c>
      <c r="W15" s="48">
        <v>0.05</v>
      </c>
    </row>
    <row r="16" spans="1:23" s="18" customFormat="1" ht="39" customHeight="1" x14ac:dyDescent="0.25">
      <c r="A16" s="136"/>
      <c r="B16" s="176">
        <v>75</v>
      </c>
      <c r="C16" s="338" t="s">
        <v>10</v>
      </c>
      <c r="D16" s="410" t="s">
        <v>64</v>
      </c>
      <c r="E16" s="367">
        <v>90</v>
      </c>
      <c r="F16" s="176"/>
      <c r="G16" s="443">
        <v>12.42</v>
      </c>
      <c r="H16" s="31">
        <v>2.88</v>
      </c>
      <c r="I16" s="32">
        <v>4.59</v>
      </c>
      <c r="J16" s="441">
        <v>93.51</v>
      </c>
      <c r="K16" s="443">
        <v>0.03</v>
      </c>
      <c r="L16" s="443">
        <v>0.09</v>
      </c>
      <c r="M16" s="31">
        <v>2.4</v>
      </c>
      <c r="N16" s="31">
        <v>162</v>
      </c>
      <c r="O16" s="32">
        <v>0.14000000000000001</v>
      </c>
      <c r="P16" s="445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/>
      <c r="V16" s="31"/>
      <c r="W16" s="112">
        <v>0.51</v>
      </c>
    </row>
    <row r="17" spans="1:23" s="18" customFormat="1" ht="39" customHeight="1" x14ac:dyDescent="0.25">
      <c r="A17" s="136"/>
      <c r="B17" s="176">
        <v>511</v>
      </c>
      <c r="C17" s="338" t="s">
        <v>63</v>
      </c>
      <c r="D17" s="434" t="s">
        <v>60</v>
      </c>
      <c r="E17" s="128">
        <v>150</v>
      </c>
      <c r="F17" s="176"/>
      <c r="G17" s="99">
        <v>3.7</v>
      </c>
      <c r="H17" s="13">
        <v>5.2</v>
      </c>
      <c r="I17" s="25">
        <v>38.5</v>
      </c>
      <c r="J17" s="177">
        <v>219</v>
      </c>
      <c r="K17" s="99">
        <v>0.02</v>
      </c>
      <c r="L17" s="99">
        <v>0.03</v>
      </c>
      <c r="M17" s="13">
        <v>0</v>
      </c>
      <c r="N17" s="13">
        <v>0.21</v>
      </c>
      <c r="O17" s="25">
        <v>0.08</v>
      </c>
      <c r="P17" s="309">
        <v>57.73</v>
      </c>
      <c r="Q17" s="13">
        <v>92.89</v>
      </c>
      <c r="R17" s="35">
        <v>16.2</v>
      </c>
      <c r="S17" s="13">
        <v>0.76</v>
      </c>
      <c r="T17" s="13">
        <v>0.52</v>
      </c>
      <c r="U17" s="13">
        <v>0</v>
      </c>
      <c r="V17" s="13">
        <v>8.0000000000000002E-3</v>
      </c>
      <c r="W17" s="48">
        <v>2.7E-2</v>
      </c>
    </row>
    <row r="18" spans="1:23" s="18" customFormat="1" ht="39" customHeight="1" x14ac:dyDescent="0.25">
      <c r="A18" s="136"/>
      <c r="B18" s="128">
        <v>104</v>
      </c>
      <c r="C18" s="849" t="s">
        <v>18</v>
      </c>
      <c r="D18" s="410" t="s">
        <v>154</v>
      </c>
      <c r="E18" s="869">
        <v>200</v>
      </c>
      <c r="F18" s="128"/>
      <c r="G18" s="308">
        <v>0</v>
      </c>
      <c r="H18" s="17">
        <v>0</v>
      </c>
      <c r="I18" s="44">
        <v>18.600000000000001</v>
      </c>
      <c r="J18" s="329">
        <v>73</v>
      </c>
      <c r="K18" s="308">
        <v>0.3</v>
      </c>
      <c r="L18" s="17">
        <v>0.01</v>
      </c>
      <c r="M18" s="17">
        <v>20</v>
      </c>
      <c r="N18" s="17">
        <v>0.12</v>
      </c>
      <c r="O18" s="20">
        <v>1.1499999999999999</v>
      </c>
      <c r="P18" s="308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4">
        <v>0</v>
      </c>
    </row>
    <row r="19" spans="1:23" s="18" customFormat="1" ht="39" customHeight="1" x14ac:dyDescent="0.25">
      <c r="A19" s="136"/>
      <c r="B19" s="177">
        <v>119</v>
      </c>
      <c r="C19" s="224" t="s">
        <v>14</v>
      </c>
      <c r="D19" s="192" t="s">
        <v>57</v>
      </c>
      <c r="E19" s="167">
        <v>45</v>
      </c>
      <c r="F19" s="174"/>
      <c r="G19" s="19">
        <v>3.19</v>
      </c>
      <c r="H19" s="17">
        <v>0.31</v>
      </c>
      <c r="I19" s="20">
        <v>19.89</v>
      </c>
      <c r="J19" s="242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8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8">
        <v>0</v>
      </c>
    </row>
    <row r="20" spans="1:23" s="18" customFormat="1" ht="39" customHeight="1" x14ac:dyDescent="0.25">
      <c r="A20" s="136"/>
      <c r="B20" s="174">
        <v>120</v>
      </c>
      <c r="C20" s="224" t="s">
        <v>15</v>
      </c>
      <c r="D20" s="192" t="s">
        <v>49</v>
      </c>
      <c r="E20" s="167">
        <v>25</v>
      </c>
      <c r="F20" s="174"/>
      <c r="G20" s="19">
        <v>1.42</v>
      </c>
      <c r="H20" s="17">
        <v>0.27</v>
      </c>
      <c r="I20" s="20">
        <v>9.3000000000000007</v>
      </c>
      <c r="J20" s="242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8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8">
        <v>1.7999999999999999E-2</v>
      </c>
    </row>
    <row r="21" spans="1:23" s="18" customFormat="1" ht="39" customHeight="1" x14ac:dyDescent="0.25">
      <c r="A21" s="136"/>
      <c r="B21" s="286"/>
      <c r="C21" s="327"/>
      <c r="D21" s="411" t="s">
        <v>21</v>
      </c>
      <c r="E21" s="419">
        <f>SUM(E14:E20)</f>
        <v>870</v>
      </c>
      <c r="F21" s="174"/>
      <c r="G21" s="26">
        <f t="shared" ref="G21:I21" si="1">SUM(G14:G20)</f>
        <v>25.310000000000002</v>
      </c>
      <c r="H21" s="15">
        <f t="shared" si="1"/>
        <v>12.459999999999999</v>
      </c>
      <c r="I21" s="162">
        <f t="shared" si="1"/>
        <v>124.22999999999999</v>
      </c>
      <c r="J21" s="418">
        <f>SUM(J14:J20)</f>
        <v>724.19</v>
      </c>
      <c r="K21" s="26">
        <f t="shared" ref="K21:W21" si="2">SUM(K14:K20)</f>
        <v>0.45999999999999996</v>
      </c>
      <c r="L21" s="26">
        <f t="shared" si="2"/>
        <v>0.316</v>
      </c>
      <c r="M21" s="15">
        <f t="shared" si="2"/>
        <v>43.219999999999992</v>
      </c>
      <c r="N21" s="15">
        <f t="shared" si="2"/>
        <v>162.33000000000001</v>
      </c>
      <c r="O21" s="162">
        <f t="shared" si="2"/>
        <v>1.3699999999999999</v>
      </c>
      <c r="P21" s="252">
        <f t="shared" si="2"/>
        <v>140.22</v>
      </c>
      <c r="Q21" s="15">
        <f t="shared" si="2"/>
        <v>370.65999999999997</v>
      </c>
      <c r="R21" s="15">
        <f t="shared" si="2"/>
        <v>123.50999999999999</v>
      </c>
      <c r="S21" s="15">
        <f t="shared" si="2"/>
        <v>6.8999999999999986</v>
      </c>
      <c r="T21" s="15">
        <f t="shared" si="2"/>
        <v>1218.4199999999998</v>
      </c>
      <c r="U21" s="15">
        <f t="shared" si="2"/>
        <v>1.4000000000000002E-2</v>
      </c>
      <c r="V21" s="15">
        <f t="shared" si="2"/>
        <v>1.4499999999999999E-2</v>
      </c>
      <c r="W21" s="49">
        <f t="shared" si="2"/>
        <v>0.62</v>
      </c>
    </row>
    <row r="22" spans="1:23" s="18" customFormat="1" ht="39" customHeight="1" thickBot="1" x14ac:dyDescent="0.3">
      <c r="A22" s="337"/>
      <c r="B22" s="433"/>
      <c r="C22" s="414"/>
      <c r="D22" s="412" t="s">
        <v>22</v>
      </c>
      <c r="E22" s="414"/>
      <c r="F22" s="387"/>
      <c r="G22" s="385"/>
      <c r="H22" s="45"/>
      <c r="I22" s="388"/>
      <c r="J22" s="877">
        <f>J21/23.5</f>
        <v>30.816595744680853</v>
      </c>
      <c r="K22" s="385"/>
      <c r="L22" s="385"/>
      <c r="M22" s="45"/>
      <c r="N22" s="45"/>
      <c r="O22" s="388"/>
      <c r="P22" s="389"/>
      <c r="Q22" s="45"/>
      <c r="R22" s="45"/>
      <c r="S22" s="45"/>
      <c r="T22" s="45"/>
      <c r="U22" s="45"/>
      <c r="V22" s="45"/>
      <c r="W22" s="46"/>
    </row>
    <row r="23" spans="1:23" x14ac:dyDescent="0.25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.75" x14ac:dyDescent="0.25">
      <c r="C24" s="11"/>
      <c r="D24" s="27"/>
      <c r="E24" s="28"/>
      <c r="F24" s="11"/>
      <c r="G24" s="9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ht="18.75" x14ac:dyDescent="0.25">
      <c r="C27" s="11"/>
      <c r="D27" s="27"/>
      <c r="E27" s="28"/>
      <c r="F27" s="11"/>
      <c r="G27" s="11"/>
      <c r="H27" s="11"/>
      <c r="I27" s="11"/>
    </row>
    <row r="28" spans="1:23" ht="18.75" x14ac:dyDescent="0.25">
      <c r="C28" s="11"/>
      <c r="D28" s="27"/>
      <c r="E28" s="28"/>
      <c r="F28" s="11"/>
      <c r="G28" s="11"/>
      <c r="H28" s="11"/>
      <c r="I28" s="11"/>
    </row>
    <row r="29" spans="1:23" ht="18.75" x14ac:dyDescent="0.25">
      <c r="C29" s="11"/>
      <c r="D29" s="27"/>
      <c r="E29" s="28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  <row r="36" spans="3:9" x14ac:dyDescent="0.25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topLeftCell="C1" zoomScale="60" zoomScaleNormal="60" workbookViewId="0">
      <selection activeCell="C17" sqref="C17:X17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47"/>
      <c r="C4" s="126" t="s">
        <v>40</v>
      </c>
      <c r="D4" s="420"/>
      <c r="E4" s="220"/>
      <c r="F4" s="132"/>
      <c r="G4" s="126"/>
      <c r="H4" s="331" t="s">
        <v>23</v>
      </c>
      <c r="I4" s="85"/>
      <c r="J4" s="332"/>
      <c r="K4" s="423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6.5" thickBot="1" x14ac:dyDescent="0.3">
      <c r="A5" s="183" t="s">
        <v>0</v>
      </c>
      <c r="B5" s="148"/>
      <c r="C5" s="127" t="s">
        <v>41</v>
      </c>
      <c r="D5" s="402" t="s">
        <v>42</v>
      </c>
      <c r="E5" s="127" t="s">
        <v>39</v>
      </c>
      <c r="F5" s="133" t="s">
        <v>27</v>
      </c>
      <c r="G5" s="127" t="s">
        <v>38</v>
      </c>
      <c r="H5" s="872" t="s">
        <v>28</v>
      </c>
      <c r="I5" s="744" t="s">
        <v>29</v>
      </c>
      <c r="J5" s="748" t="s">
        <v>30</v>
      </c>
      <c r="K5" s="424" t="s">
        <v>31</v>
      </c>
      <c r="L5" s="746" t="s">
        <v>32</v>
      </c>
      <c r="M5" s="746" t="s">
        <v>112</v>
      </c>
      <c r="N5" s="746" t="s">
        <v>33</v>
      </c>
      <c r="O5" s="853" t="s">
        <v>113</v>
      </c>
      <c r="P5" s="746" t="s">
        <v>114</v>
      </c>
      <c r="Q5" s="746" t="s">
        <v>34</v>
      </c>
      <c r="R5" s="746" t="s">
        <v>35</v>
      </c>
      <c r="S5" s="746" t="s">
        <v>36</v>
      </c>
      <c r="T5" s="746" t="s">
        <v>37</v>
      </c>
      <c r="U5" s="746" t="s">
        <v>115</v>
      </c>
      <c r="V5" s="746" t="s">
        <v>116</v>
      </c>
      <c r="W5" s="746" t="s">
        <v>117</v>
      </c>
      <c r="X5" s="746" t="s">
        <v>118</v>
      </c>
    </row>
    <row r="6" spans="1:24" s="18" customFormat="1" ht="19.5" customHeight="1" x14ac:dyDescent="0.25">
      <c r="A6" s="186" t="s">
        <v>6</v>
      </c>
      <c r="B6" s="645"/>
      <c r="C6" s="646">
        <v>1</v>
      </c>
      <c r="D6" s="530" t="s">
        <v>20</v>
      </c>
      <c r="E6" s="342" t="s">
        <v>12</v>
      </c>
      <c r="F6" s="197">
        <v>15</v>
      </c>
      <c r="G6" s="647"/>
      <c r="H6" s="467">
        <v>3.66</v>
      </c>
      <c r="I6" s="54">
        <v>3.54</v>
      </c>
      <c r="J6" s="55">
        <v>0</v>
      </c>
      <c r="K6" s="648">
        <v>46.5</v>
      </c>
      <c r="L6" s="346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46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18" customFormat="1" ht="45" customHeight="1" x14ac:dyDescent="0.25">
      <c r="A7" s="134"/>
      <c r="B7" s="153"/>
      <c r="C7" s="129"/>
      <c r="D7" s="258" t="s">
        <v>48</v>
      </c>
      <c r="E7" s="373" t="s">
        <v>161</v>
      </c>
      <c r="F7" s="175">
        <v>50</v>
      </c>
      <c r="G7" s="260"/>
      <c r="H7" s="358"/>
      <c r="I7" s="22"/>
      <c r="J7" s="51"/>
      <c r="K7" s="582"/>
      <c r="L7" s="308"/>
      <c r="M7" s="17"/>
      <c r="N7" s="17"/>
      <c r="O7" s="17"/>
      <c r="P7" s="20"/>
      <c r="Q7" s="308"/>
      <c r="R7" s="17"/>
      <c r="S7" s="17"/>
      <c r="T7" s="17"/>
      <c r="U7" s="17"/>
      <c r="V7" s="17"/>
      <c r="W7" s="17"/>
      <c r="X7" s="44"/>
    </row>
    <row r="8" spans="1:24" s="18" customFormat="1" ht="26.25" customHeight="1" x14ac:dyDescent="0.25">
      <c r="A8" s="134"/>
      <c r="B8" s="153"/>
      <c r="C8" s="129">
        <v>255</v>
      </c>
      <c r="D8" s="258" t="s">
        <v>61</v>
      </c>
      <c r="E8" s="390" t="s">
        <v>162</v>
      </c>
      <c r="F8" s="235">
        <v>200</v>
      </c>
      <c r="G8" s="129"/>
      <c r="H8" s="521">
        <v>7.23</v>
      </c>
      <c r="I8" s="120">
        <v>7.2</v>
      </c>
      <c r="J8" s="125">
        <v>34.299999999999997</v>
      </c>
      <c r="K8" s="649">
        <v>230.92</v>
      </c>
      <c r="L8" s="427">
        <v>0.14000000000000001</v>
      </c>
      <c r="M8" s="29">
        <v>0.23</v>
      </c>
      <c r="N8" s="29">
        <v>0.66</v>
      </c>
      <c r="O8" s="29">
        <v>41.2</v>
      </c>
      <c r="P8" s="953">
        <v>0.15</v>
      </c>
      <c r="Q8" s="427">
        <v>169.23</v>
      </c>
      <c r="R8" s="29">
        <v>253</v>
      </c>
      <c r="S8" s="29">
        <v>37.6</v>
      </c>
      <c r="T8" s="29">
        <v>0.93</v>
      </c>
      <c r="U8" s="29">
        <v>248.91</v>
      </c>
      <c r="V8" s="29">
        <v>1.2999999999999999E-2</v>
      </c>
      <c r="W8" s="29">
        <v>8.0000000000000002E-3</v>
      </c>
      <c r="X8" s="50">
        <v>0.03</v>
      </c>
    </row>
    <row r="9" spans="1:24" s="38" customFormat="1" ht="26.25" customHeight="1" x14ac:dyDescent="0.25">
      <c r="A9" s="184"/>
      <c r="B9" s="153"/>
      <c r="C9" s="174">
        <v>493</v>
      </c>
      <c r="D9" s="224" t="s">
        <v>47</v>
      </c>
      <c r="E9" s="273" t="s">
        <v>53</v>
      </c>
      <c r="F9" s="442">
        <v>200</v>
      </c>
      <c r="G9" s="191"/>
      <c r="H9" s="308">
        <v>0.2</v>
      </c>
      <c r="I9" s="17">
        <v>0</v>
      </c>
      <c r="J9" s="44">
        <v>14</v>
      </c>
      <c r="K9" s="329">
        <v>56</v>
      </c>
      <c r="L9" s="308">
        <v>0</v>
      </c>
      <c r="M9" s="19">
        <v>0</v>
      </c>
      <c r="N9" s="17">
        <v>0</v>
      </c>
      <c r="O9" s="17">
        <v>0</v>
      </c>
      <c r="P9" s="20">
        <v>0</v>
      </c>
      <c r="Q9" s="308">
        <v>0.46</v>
      </c>
      <c r="R9" s="17">
        <v>0</v>
      </c>
      <c r="S9" s="17">
        <v>0.09</v>
      </c>
      <c r="T9" s="17">
        <v>0.06</v>
      </c>
      <c r="U9" s="17">
        <v>0.68</v>
      </c>
      <c r="V9" s="17">
        <v>0</v>
      </c>
      <c r="W9" s="17">
        <v>0</v>
      </c>
      <c r="X9" s="44">
        <v>0</v>
      </c>
    </row>
    <row r="10" spans="1:24" s="38" customFormat="1" ht="26.25" customHeight="1" x14ac:dyDescent="0.25">
      <c r="A10" s="184"/>
      <c r="B10" s="153"/>
      <c r="C10" s="174" t="s">
        <v>145</v>
      </c>
      <c r="D10" s="224" t="s">
        <v>18</v>
      </c>
      <c r="E10" s="273" t="s">
        <v>147</v>
      </c>
      <c r="F10" s="475">
        <v>200</v>
      </c>
      <c r="G10" s="215"/>
      <c r="H10" s="308">
        <v>5.4</v>
      </c>
      <c r="I10" s="17">
        <v>4.2</v>
      </c>
      <c r="J10" s="44">
        <v>18</v>
      </c>
      <c r="K10" s="329">
        <v>131.4</v>
      </c>
      <c r="L10" s="308"/>
      <c r="M10" s="17"/>
      <c r="N10" s="17"/>
      <c r="O10" s="17"/>
      <c r="P10" s="20"/>
      <c r="Q10" s="308"/>
      <c r="R10" s="17"/>
      <c r="S10" s="17"/>
      <c r="T10" s="17"/>
      <c r="U10" s="17"/>
      <c r="V10" s="17"/>
      <c r="W10" s="17"/>
      <c r="X10" s="44"/>
    </row>
    <row r="11" spans="1:24" s="38" customFormat="1" ht="26.25" customHeight="1" x14ac:dyDescent="0.25">
      <c r="A11" s="184"/>
      <c r="B11" s="153"/>
      <c r="C11" s="520">
        <v>116</v>
      </c>
      <c r="D11" s="258" t="s">
        <v>14</v>
      </c>
      <c r="E11" s="260" t="s">
        <v>43</v>
      </c>
      <c r="F11" s="175">
        <v>30</v>
      </c>
      <c r="G11" s="620"/>
      <c r="H11" s="358">
        <v>2.13</v>
      </c>
      <c r="I11" s="22">
        <v>0.21</v>
      </c>
      <c r="J11" s="51">
        <v>13.26</v>
      </c>
      <c r="K11" s="582">
        <v>72</v>
      </c>
      <c r="L11" s="358">
        <v>0.03</v>
      </c>
      <c r="M11" s="22">
        <v>0.01</v>
      </c>
      <c r="N11" s="22">
        <v>0</v>
      </c>
      <c r="O11" s="22">
        <v>0</v>
      </c>
      <c r="P11" s="23">
        <v>0</v>
      </c>
      <c r="Q11" s="358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38" customFormat="1" ht="23.25" customHeight="1" x14ac:dyDescent="0.25">
      <c r="A12" s="184"/>
      <c r="B12" s="153"/>
      <c r="C12" s="129">
        <v>120</v>
      </c>
      <c r="D12" s="258" t="s">
        <v>15</v>
      </c>
      <c r="E12" s="260" t="s">
        <v>13</v>
      </c>
      <c r="F12" s="175">
        <v>20</v>
      </c>
      <c r="G12" s="620"/>
      <c r="H12" s="358">
        <v>1.1399999999999999</v>
      </c>
      <c r="I12" s="22">
        <v>0.22</v>
      </c>
      <c r="J12" s="51">
        <v>7.44</v>
      </c>
      <c r="K12" s="58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25">
      <c r="A13" s="184"/>
      <c r="B13" s="153"/>
      <c r="C13" s="129"/>
      <c r="D13" s="258"/>
      <c r="E13" s="391" t="s">
        <v>21</v>
      </c>
      <c r="F13" s="349">
        <f>F6+F7+205+F9+F11+F12+F10</f>
        <v>720</v>
      </c>
      <c r="G13" s="353"/>
      <c r="H13" s="577">
        <f t="shared" ref="H13:X13" si="0">H6+H7+205+H9+H11+H12+H10</f>
        <v>217.52999999999997</v>
      </c>
      <c r="I13" s="103">
        <f t="shared" si="0"/>
        <v>213.17</v>
      </c>
      <c r="J13" s="350">
        <f t="shared" si="0"/>
        <v>257.7</v>
      </c>
      <c r="K13" s="621">
        <f>K6+K7+K8+K9+K10+K11+K12</f>
        <v>573.07999999999993</v>
      </c>
      <c r="L13" s="577">
        <f t="shared" si="0"/>
        <v>205.05</v>
      </c>
      <c r="M13" s="103">
        <f t="shared" si="0"/>
        <v>205.07899999999998</v>
      </c>
      <c r="N13" s="103">
        <f t="shared" si="0"/>
        <v>205.32000000000002</v>
      </c>
      <c r="O13" s="103">
        <f t="shared" si="0"/>
        <v>248.2</v>
      </c>
      <c r="P13" s="351">
        <f t="shared" si="0"/>
        <v>205.14</v>
      </c>
      <c r="Q13" s="577">
        <f t="shared" si="0"/>
        <v>373.36</v>
      </c>
      <c r="R13" s="103">
        <f t="shared" si="0"/>
        <v>376</v>
      </c>
      <c r="S13" s="103">
        <f t="shared" si="0"/>
        <v>239.84</v>
      </c>
      <c r="T13" s="103">
        <f t="shared" si="0"/>
        <v>206.45000000000002</v>
      </c>
      <c r="U13" s="103">
        <f t="shared" si="0"/>
        <v>320.27999999999997</v>
      </c>
      <c r="V13" s="103">
        <f t="shared" si="0"/>
        <v>205.00300000000001</v>
      </c>
      <c r="W13" s="103">
        <f t="shared" si="0"/>
        <v>205.00400000000002</v>
      </c>
      <c r="X13" s="350">
        <f t="shared" si="0"/>
        <v>205.012</v>
      </c>
    </row>
    <row r="14" spans="1:24" s="38" customFormat="1" ht="28.5" customHeight="1" thickBot="1" x14ac:dyDescent="0.3">
      <c r="A14" s="184"/>
      <c r="B14" s="153"/>
      <c r="C14" s="129"/>
      <c r="D14" s="258"/>
      <c r="E14" s="392" t="s">
        <v>22</v>
      </c>
      <c r="F14" s="175"/>
      <c r="G14" s="129"/>
      <c r="H14" s="315"/>
      <c r="I14" s="195"/>
      <c r="J14" s="196"/>
      <c r="K14" s="650">
        <f>K13/23.5</f>
        <v>24.3863829787234</v>
      </c>
      <c r="L14" s="315"/>
      <c r="M14" s="885"/>
      <c r="N14" s="885"/>
      <c r="O14" s="885"/>
      <c r="P14" s="954"/>
      <c r="Q14" s="887"/>
      <c r="R14" s="885"/>
      <c r="S14" s="888"/>
      <c r="T14" s="885"/>
      <c r="U14" s="885"/>
      <c r="V14" s="885"/>
      <c r="W14" s="885"/>
      <c r="X14" s="886"/>
    </row>
    <row r="15" spans="1:24" s="18" customFormat="1" ht="33.75" customHeight="1" x14ac:dyDescent="0.25">
      <c r="A15" s="186" t="s">
        <v>7</v>
      </c>
      <c r="B15" s="152"/>
      <c r="C15" s="197">
        <v>25</v>
      </c>
      <c r="D15" s="320" t="s">
        <v>20</v>
      </c>
      <c r="E15" s="472" t="s">
        <v>52</v>
      </c>
      <c r="F15" s="474">
        <v>150</v>
      </c>
      <c r="G15" s="179"/>
      <c r="H15" s="52">
        <v>0.6</v>
      </c>
      <c r="I15" s="39">
        <v>0.45</v>
      </c>
      <c r="J15" s="53">
        <v>12.3</v>
      </c>
      <c r="K15" s="244">
        <v>54.9</v>
      </c>
      <c r="L15" s="333">
        <v>0.03</v>
      </c>
      <c r="M15" s="52">
        <v>0.05</v>
      </c>
      <c r="N15" s="39">
        <v>7.5</v>
      </c>
      <c r="O15" s="39">
        <v>0</v>
      </c>
      <c r="P15" s="277">
        <v>0</v>
      </c>
      <c r="Q15" s="333">
        <v>28.5</v>
      </c>
      <c r="R15" s="39">
        <v>24</v>
      </c>
      <c r="S15" s="39">
        <v>18</v>
      </c>
      <c r="T15" s="39">
        <v>3.45</v>
      </c>
      <c r="U15" s="39">
        <v>232.5</v>
      </c>
      <c r="V15" s="39">
        <v>2E-3</v>
      </c>
      <c r="W15" s="39">
        <v>2.0000000000000001E-4</v>
      </c>
      <c r="X15" s="636">
        <v>0.02</v>
      </c>
    </row>
    <row r="16" spans="1:24" s="18" customFormat="1" ht="33.75" customHeight="1" x14ac:dyDescent="0.25">
      <c r="A16" s="134"/>
      <c r="B16" s="155"/>
      <c r="C16" s="128">
        <v>35</v>
      </c>
      <c r="D16" s="323" t="s">
        <v>9</v>
      </c>
      <c r="E16" s="306" t="s">
        <v>68</v>
      </c>
      <c r="F16" s="233">
        <v>200</v>
      </c>
      <c r="G16" s="128"/>
      <c r="H16" s="309">
        <v>4.8</v>
      </c>
      <c r="I16" s="13">
        <v>7.6</v>
      </c>
      <c r="J16" s="48">
        <v>9</v>
      </c>
      <c r="K16" s="130">
        <v>123.6</v>
      </c>
      <c r="L16" s="309">
        <v>0.04</v>
      </c>
      <c r="M16" s="99">
        <v>0.1</v>
      </c>
      <c r="N16" s="13">
        <v>1.92</v>
      </c>
      <c r="O16" s="13">
        <v>167.8</v>
      </c>
      <c r="P16" s="25">
        <v>0</v>
      </c>
      <c r="Q16" s="309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8">
        <v>6.4000000000000001E-2</v>
      </c>
    </row>
    <row r="17" spans="1:24" s="18" customFormat="1" ht="33.75" customHeight="1" x14ac:dyDescent="0.25">
      <c r="A17" s="136"/>
      <c r="B17" s="155"/>
      <c r="C17" s="128">
        <v>437</v>
      </c>
      <c r="D17" s="323" t="s">
        <v>10</v>
      </c>
      <c r="E17" s="306" t="s">
        <v>86</v>
      </c>
      <c r="F17" s="233">
        <v>100</v>
      </c>
      <c r="G17" s="128"/>
      <c r="H17" s="309">
        <v>15.3</v>
      </c>
      <c r="I17" s="13">
        <v>17.690000000000001</v>
      </c>
      <c r="J17" s="48">
        <v>3.55</v>
      </c>
      <c r="K17" s="130">
        <v>234.55</v>
      </c>
      <c r="L17" s="521">
        <v>0.06</v>
      </c>
      <c r="M17" s="119">
        <v>0.11</v>
      </c>
      <c r="N17" s="120">
        <v>2.44</v>
      </c>
      <c r="O17" s="120">
        <v>0</v>
      </c>
      <c r="P17" s="121">
        <v>0</v>
      </c>
      <c r="Q17" s="521">
        <v>11.39</v>
      </c>
      <c r="R17" s="120">
        <v>159.18</v>
      </c>
      <c r="S17" s="120">
        <v>20.86</v>
      </c>
      <c r="T17" s="120">
        <v>2.3199999999999998</v>
      </c>
      <c r="U17" s="120">
        <v>266.67</v>
      </c>
      <c r="V17" s="120">
        <v>6.0000000000000001E-3</v>
      </c>
      <c r="W17" s="120">
        <v>0</v>
      </c>
      <c r="X17" s="125">
        <v>0.05</v>
      </c>
    </row>
    <row r="18" spans="1:24" s="18" customFormat="1" ht="33.75" customHeight="1" x14ac:dyDescent="0.25">
      <c r="A18" s="136"/>
      <c r="B18" s="155"/>
      <c r="C18" s="176">
        <v>511</v>
      </c>
      <c r="D18" s="338" t="s">
        <v>63</v>
      </c>
      <c r="E18" s="434" t="s">
        <v>60</v>
      </c>
      <c r="F18" s="128">
        <v>150</v>
      </c>
      <c r="G18" s="176"/>
      <c r="H18" s="99">
        <v>3.7</v>
      </c>
      <c r="I18" s="13">
        <v>5.2</v>
      </c>
      <c r="J18" s="25">
        <v>38.5</v>
      </c>
      <c r="K18" s="177">
        <v>219</v>
      </c>
      <c r="L18" s="99">
        <v>0.02</v>
      </c>
      <c r="M18" s="99">
        <v>0.03</v>
      </c>
      <c r="N18" s="13">
        <v>0</v>
      </c>
      <c r="O18" s="13">
        <v>0.21</v>
      </c>
      <c r="P18" s="25">
        <v>0.08</v>
      </c>
      <c r="Q18" s="309">
        <v>57.73</v>
      </c>
      <c r="R18" s="13">
        <v>92.89</v>
      </c>
      <c r="S18" s="35">
        <v>16.2</v>
      </c>
      <c r="T18" s="13">
        <v>0.76</v>
      </c>
      <c r="U18" s="13">
        <v>0.52</v>
      </c>
      <c r="V18" s="13">
        <v>0</v>
      </c>
      <c r="W18" s="13">
        <v>8.0000000000000002E-3</v>
      </c>
      <c r="X18" s="48">
        <v>2.7E-2</v>
      </c>
    </row>
    <row r="19" spans="1:24" s="18" customFormat="1" ht="43.5" customHeight="1" x14ac:dyDescent="0.25">
      <c r="A19" s="136"/>
      <c r="B19" s="155"/>
      <c r="C19" s="266">
        <v>155</v>
      </c>
      <c r="D19" s="224" t="s">
        <v>18</v>
      </c>
      <c r="E19" s="273" t="s">
        <v>163</v>
      </c>
      <c r="F19" s="174">
        <v>200</v>
      </c>
      <c r="G19" s="327"/>
      <c r="H19" s="308">
        <v>0.12</v>
      </c>
      <c r="I19" s="17">
        <v>0</v>
      </c>
      <c r="J19" s="44">
        <v>16.12</v>
      </c>
      <c r="K19" s="242">
        <v>64.94</v>
      </c>
      <c r="L19" s="358">
        <v>1.2E-2</v>
      </c>
      <c r="M19" s="21">
        <v>0</v>
      </c>
      <c r="N19" s="22">
        <v>3</v>
      </c>
      <c r="O19" s="22">
        <v>0</v>
      </c>
      <c r="P19" s="51">
        <v>0</v>
      </c>
      <c r="Q19" s="358">
        <v>9.3800000000000008</v>
      </c>
      <c r="R19" s="22">
        <v>4.2</v>
      </c>
      <c r="S19" s="22">
        <v>3.6</v>
      </c>
      <c r="T19" s="22">
        <v>0.94</v>
      </c>
      <c r="U19" s="22">
        <v>0.36</v>
      </c>
      <c r="V19" s="22">
        <v>0</v>
      </c>
      <c r="W19" s="22">
        <v>0</v>
      </c>
      <c r="X19" s="51">
        <v>0</v>
      </c>
    </row>
    <row r="20" spans="1:24" s="18" customFormat="1" ht="33.75" customHeight="1" x14ac:dyDescent="0.25">
      <c r="A20" s="136"/>
      <c r="B20" s="155"/>
      <c r="C20" s="130">
        <v>119</v>
      </c>
      <c r="D20" s="191" t="s">
        <v>14</v>
      </c>
      <c r="E20" s="227" t="s">
        <v>57</v>
      </c>
      <c r="F20" s="175">
        <v>30</v>
      </c>
      <c r="G20" s="175"/>
      <c r="H20" s="21">
        <v>2.13</v>
      </c>
      <c r="I20" s="22">
        <v>0.21</v>
      </c>
      <c r="J20" s="23">
        <v>13.26</v>
      </c>
      <c r="K20" s="356">
        <v>72</v>
      </c>
      <c r="L20" s="358">
        <v>0.03</v>
      </c>
      <c r="M20" s="21">
        <v>0.01</v>
      </c>
      <c r="N20" s="22">
        <v>0</v>
      </c>
      <c r="O20" s="22">
        <v>0</v>
      </c>
      <c r="P20" s="51">
        <v>0</v>
      </c>
      <c r="Q20" s="358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33.75" customHeight="1" x14ac:dyDescent="0.25">
      <c r="A21" s="136"/>
      <c r="B21" s="155"/>
      <c r="C21" s="167">
        <v>120</v>
      </c>
      <c r="D21" s="191" t="s">
        <v>15</v>
      </c>
      <c r="E21" s="227" t="s">
        <v>49</v>
      </c>
      <c r="F21" s="175">
        <v>20</v>
      </c>
      <c r="G21" s="175"/>
      <c r="H21" s="21">
        <v>1.1399999999999999</v>
      </c>
      <c r="I21" s="22">
        <v>0.22</v>
      </c>
      <c r="J21" s="23">
        <v>7.44</v>
      </c>
      <c r="K21" s="356">
        <v>36.26</v>
      </c>
      <c r="L21" s="358">
        <v>0.02</v>
      </c>
      <c r="M21" s="21">
        <v>2.4E-2</v>
      </c>
      <c r="N21" s="22">
        <v>0.08</v>
      </c>
      <c r="O21" s="22">
        <v>0</v>
      </c>
      <c r="P21" s="51">
        <v>0</v>
      </c>
      <c r="Q21" s="358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18" customFormat="1" ht="33.75" customHeight="1" x14ac:dyDescent="0.25">
      <c r="A22" s="136"/>
      <c r="B22" s="155"/>
      <c r="C22" s="343"/>
      <c r="D22" s="288"/>
      <c r="E22" s="391" t="s">
        <v>21</v>
      </c>
      <c r="F22" s="421">
        <f>F15+F16+F17+F18+F19+F20+F21+60</f>
        <v>910</v>
      </c>
      <c r="G22" s="167"/>
      <c r="H22" s="252">
        <f>SUM(H15:H21)</f>
        <v>27.79</v>
      </c>
      <c r="I22" s="15">
        <f>SUM(I15:I21)</f>
        <v>31.37</v>
      </c>
      <c r="J22" s="49">
        <f t="shared" ref="J22" si="1">SUM(J15:J21)</f>
        <v>100.17</v>
      </c>
      <c r="K22" s="428">
        <f>SUM(K15:K21)</f>
        <v>805.25</v>
      </c>
      <c r="L22" s="700">
        <f t="shared" ref="L22:X22" si="2">SUM(L14:L21)</f>
        <v>0.21199999999999999</v>
      </c>
      <c r="M22" s="700">
        <f t="shared" si="2"/>
        <v>0.32400000000000007</v>
      </c>
      <c r="N22" s="701">
        <f t="shared" si="2"/>
        <v>14.94</v>
      </c>
      <c r="O22" s="701">
        <f t="shared" si="2"/>
        <v>168.01000000000002</v>
      </c>
      <c r="P22" s="702">
        <f t="shared" si="2"/>
        <v>0.08</v>
      </c>
      <c r="Q22" s="700">
        <f t="shared" si="2"/>
        <v>157.07999999999998</v>
      </c>
      <c r="R22" s="701">
        <f t="shared" si="2"/>
        <v>418.80999999999995</v>
      </c>
      <c r="S22" s="701">
        <f t="shared" si="2"/>
        <v>101.11999999999999</v>
      </c>
      <c r="T22" s="701">
        <f t="shared" si="2"/>
        <v>9.41</v>
      </c>
      <c r="U22" s="701">
        <f t="shared" si="2"/>
        <v>1148.8499999999999</v>
      </c>
      <c r="V22" s="701">
        <f t="shared" si="2"/>
        <v>1.7000000000000001E-2</v>
      </c>
      <c r="W22" s="701">
        <f t="shared" si="2"/>
        <v>1.2200000000000001E-2</v>
      </c>
      <c r="X22" s="889">
        <f t="shared" si="2"/>
        <v>0.17300000000000001</v>
      </c>
    </row>
    <row r="23" spans="1:24" s="18" customFormat="1" ht="33.75" customHeight="1" thickBot="1" x14ac:dyDescent="0.3">
      <c r="A23" s="337"/>
      <c r="B23" s="398"/>
      <c r="C23" s="400"/>
      <c r="D23" s="387"/>
      <c r="E23" s="393" t="s">
        <v>22</v>
      </c>
      <c r="F23" s="387"/>
      <c r="G23" s="414"/>
      <c r="H23" s="389"/>
      <c r="I23" s="45"/>
      <c r="J23" s="46"/>
      <c r="K23" s="429">
        <f>K22/23.5</f>
        <v>34.265957446808514</v>
      </c>
      <c r="L23" s="389"/>
      <c r="M23" s="385"/>
      <c r="N23" s="45"/>
      <c r="O23" s="45"/>
      <c r="P23" s="388"/>
      <c r="Q23" s="389"/>
      <c r="R23" s="45"/>
      <c r="S23" s="45"/>
      <c r="T23" s="45"/>
      <c r="U23" s="45"/>
      <c r="V23" s="45"/>
      <c r="W23" s="45"/>
      <c r="X23" s="46"/>
    </row>
    <row r="24" spans="1:24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71" customFormat="1" ht="18.75" x14ac:dyDescent="0.25">
      <c r="B25" s="360"/>
      <c r="C25" s="360"/>
      <c r="D25" s="361"/>
      <c r="E25" s="362"/>
      <c r="F25" s="363"/>
      <c r="G25" s="361"/>
      <c r="H25" s="361"/>
      <c r="I25" s="361"/>
      <c r="J25" s="361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2"/>
  <sheetViews>
    <sheetView topLeftCell="A2" zoomScale="70" zoomScaleNormal="70" workbookViewId="0">
      <selection activeCell="C19" sqref="C19:X19"/>
    </sheetView>
  </sheetViews>
  <sheetFormatPr defaultRowHeight="15" x14ac:dyDescent="0.25"/>
  <cols>
    <col min="1" max="1" width="16.85546875" customWidth="1"/>
    <col min="2" max="2" width="11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539"/>
      <c r="C4" s="525" t="s">
        <v>40</v>
      </c>
      <c r="D4" s="131"/>
      <c r="E4" s="202"/>
      <c r="F4" s="126"/>
      <c r="G4" s="132"/>
      <c r="H4" s="85" t="s">
        <v>23</v>
      </c>
      <c r="I4" s="85"/>
      <c r="J4" s="85"/>
      <c r="K4" s="240" t="s">
        <v>24</v>
      </c>
      <c r="L4" s="985" t="s">
        <v>25</v>
      </c>
      <c r="M4" s="986"/>
      <c r="N4" s="987"/>
      <c r="O4" s="987"/>
      <c r="P4" s="987"/>
      <c r="Q4" s="989" t="s">
        <v>26</v>
      </c>
      <c r="R4" s="990"/>
      <c r="S4" s="990"/>
      <c r="T4" s="990"/>
      <c r="U4" s="990"/>
      <c r="V4" s="990"/>
      <c r="W4" s="990"/>
      <c r="X4" s="994"/>
    </row>
    <row r="5" spans="1:24" s="18" customFormat="1" ht="28.5" customHeight="1" thickBot="1" x14ac:dyDescent="0.3">
      <c r="A5" s="183" t="s">
        <v>0</v>
      </c>
      <c r="B5" s="540"/>
      <c r="C5" s="133" t="s">
        <v>41</v>
      </c>
      <c r="D5" s="545" t="s">
        <v>42</v>
      </c>
      <c r="E5" s="133" t="s">
        <v>39</v>
      </c>
      <c r="F5" s="127" t="s">
        <v>27</v>
      </c>
      <c r="G5" s="133" t="s">
        <v>38</v>
      </c>
      <c r="H5" s="743" t="s">
        <v>28</v>
      </c>
      <c r="I5" s="744" t="s">
        <v>29</v>
      </c>
      <c r="J5" s="745" t="s">
        <v>30</v>
      </c>
      <c r="K5" s="241" t="s">
        <v>31</v>
      </c>
      <c r="L5" s="746" t="s">
        <v>32</v>
      </c>
      <c r="M5" s="746" t="s">
        <v>112</v>
      </c>
      <c r="N5" s="746" t="s">
        <v>33</v>
      </c>
      <c r="O5" s="853" t="s">
        <v>113</v>
      </c>
      <c r="P5" s="844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696" t="s">
        <v>118</v>
      </c>
    </row>
    <row r="6" spans="1:24" s="18" customFormat="1" ht="26.45" customHeight="1" x14ac:dyDescent="0.25">
      <c r="A6" s="186" t="s">
        <v>6</v>
      </c>
      <c r="B6" s="430"/>
      <c r="C6" s="179">
        <v>134</v>
      </c>
      <c r="D6" s="320" t="s">
        <v>20</v>
      </c>
      <c r="E6" s="355" t="s">
        <v>105</v>
      </c>
      <c r="F6" s="179">
        <v>150</v>
      </c>
      <c r="G6" s="422"/>
      <c r="H6" s="346">
        <v>0.6</v>
      </c>
      <c r="I6" s="41">
        <v>0</v>
      </c>
      <c r="J6" s="42">
        <v>16.95</v>
      </c>
      <c r="K6" s="426">
        <v>69</v>
      </c>
      <c r="L6" s="346">
        <v>0.01</v>
      </c>
      <c r="M6" s="41">
        <v>0.03</v>
      </c>
      <c r="N6" s="41">
        <v>19.5</v>
      </c>
      <c r="O6" s="41">
        <v>0</v>
      </c>
      <c r="P6" s="42">
        <v>0</v>
      </c>
      <c r="Q6" s="52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7">
        <v>1.4999999999999999E-2</v>
      </c>
    </row>
    <row r="7" spans="1:24" s="18" customFormat="1" ht="26.45" customHeight="1" x14ac:dyDescent="0.25">
      <c r="A7" s="395"/>
      <c r="B7" s="541" t="s">
        <v>73</v>
      </c>
      <c r="C7" s="231">
        <v>199</v>
      </c>
      <c r="D7" s="459" t="s">
        <v>10</v>
      </c>
      <c r="E7" s="304" t="s">
        <v>71</v>
      </c>
      <c r="F7" s="231">
        <v>90</v>
      </c>
      <c r="G7" s="459"/>
      <c r="H7" s="415">
        <v>18.100000000000001</v>
      </c>
      <c r="I7" s="71">
        <v>15.7</v>
      </c>
      <c r="J7" s="72">
        <v>11.7</v>
      </c>
      <c r="K7" s="549">
        <v>261.8</v>
      </c>
      <c r="L7" s="415">
        <v>0.03</v>
      </c>
      <c r="M7" s="71">
        <v>0.18</v>
      </c>
      <c r="N7" s="71">
        <v>0.5</v>
      </c>
      <c r="O7" s="71">
        <v>55.57</v>
      </c>
      <c r="P7" s="72">
        <v>0.28000000000000003</v>
      </c>
      <c r="Q7" s="70">
        <v>17.350000000000001</v>
      </c>
      <c r="R7" s="71">
        <v>113.15</v>
      </c>
      <c r="S7" s="71">
        <v>16.149999999999999</v>
      </c>
      <c r="T7" s="71">
        <v>0.97</v>
      </c>
      <c r="U7" s="71">
        <v>227.52</v>
      </c>
      <c r="V7" s="71">
        <v>5.0000000000000001E-3</v>
      </c>
      <c r="W7" s="71">
        <v>2E-3</v>
      </c>
      <c r="X7" s="72">
        <v>0.12</v>
      </c>
    </row>
    <row r="8" spans="1:24" s="18" customFormat="1" ht="36" customHeight="1" x14ac:dyDescent="0.25">
      <c r="A8" s="396"/>
      <c r="B8" s="542" t="s">
        <v>75</v>
      </c>
      <c r="C8" s="232">
        <v>81</v>
      </c>
      <c r="D8" s="458" t="s">
        <v>10</v>
      </c>
      <c r="E8" s="403" t="s">
        <v>70</v>
      </c>
      <c r="F8" s="232">
        <v>90</v>
      </c>
      <c r="G8" s="458"/>
      <c r="H8" s="310">
        <v>22.41</v>
      </c>
      <c r="I8" s="77">
        <v>15.3</v>
      </c>
      <c r="J8" s="139">
        <v>0.54</v>
      </c>
      <c r="K8" s="550">
        <v>229.77</v>
      </c>
      <c r="L8" s="310">
        <v>0.4</v>
      </c>
      <c r="M8" s="77">
        <v>0.14000000000000001</v>
      </c>
      <c r="N8" s="77">
        <v>1</v>
      </c>
      <c r="O8" s="77">
        <v>0.01</v>
      </c>
      <c r="P8" s="139">
        <v>0</v>
      </c>
      <c r="Q8" s="76">
        <v>27.4</v>
      </c>
      <c r="R8" s="77">
        <v>170.5</v>
      </c>
      <c r="S8" s="77">
        <v>20.7</v>
      </c>
      <c r="T8" s="77">
        <v>1.2</v>
      </c>
      <c r="U8" s="77">
        <v>240.57</v>
      </c>
      <c r="V8" s="77">
        <v>4.0000000000000001E-3</v>
      </c>
      <c r="W8" s="77">
        <v>0</v>
      </c>
      <c r="X8" s="139">
        <v>0.14000000000000001</v>
      </c>
    </row>
    <row r="9" spans="1:24" s="18" customFormat="1" ht="26.25" customHeight="1" x14ac:dyDescent="0.25">
      <c r="A9" s="134"/>
      <c r="B9" s="431"/>
      <c r="C9" s="129">
        <v>54</v>
      </c>
      <c r="D9" s="258" t="s">
        <v>63</v>
      </c>
      <c r="E9" s="404" t="s">
        <v>111</v>
      </c>
      <c r="F9" s="368">
        <v>150</v>
      </c>
      <c r="G9" s="214"/>
      <c r="H9" s="319">
        <v>3.72</v>
      </c>
      <c r="I9" s="104">
        <v>4.4000000000000004</v>
      </c>
      <c r="J9" s="263">
        <v>18.559999999999999</v>
      </c>
      <c r="K9" s="520">
        <v>128.72</v>
      </c>
      <c r="L9" s="319">
        <v>0</v>
      </c>
      <c r="M9" s="104">
        <v>0.08</v>
      </c>
      <c r="N9" s="104">
        <v>1.59</v>
      </c>
      <c r="O9" s="104">
        <v>21.2</v>
      </c>
      <c r="P9" s="263">
        <v>0.08</v>
      </c>
      <c r="Q9" s="264">
        <v>26.68</v>
      </c>
      <c r="R9" s="104">
        <v>10.51</v>
      </c>
      <c r="S9" s="104">
        <v>93.65</v>
      </c>
      <c r="T9" s="104">
        <v>3.02</v>
      </c>
      <c r="U9" s="104">
        <v>137.4</v>
      </c>
      <c r="V9" s="104">
        <v>2E-3</v>
      </c>
      <c r="W9" s="104">
        <v>2E-3</v>
      </c>
      <c r="X9" s="263">
        <v>8.9999999999999993E-3</v>
      </c>
    </row>
    <row r="10" spans="1:24" s="38" customFormat="1" ht="38.25" customHeight="1" x14ac:dyDescent="0.25">
      <c r="A10" s="184"/>
      <c r="B10" s="543"/>
      <c r="C10" s="175">
        <v>23</v>
      </c>
      <c r="D10" s="338" t="s">
        <v>18</v>
      </c>
      <c r="E10" s="410" t="s">
        <v>164</v>
      </c>
      <c r="F10" s="367">
        <v>200</v>
      </c>
      <c r="G10" s="213"/>
      <c r="H10" s="308">
        <v>0</v>
      </c>
      <c r="I10" s="17">
        <v>0</v>
      </c>
      <c r="J10" s="44">
        <v>26</v>
      </c>
      <c r="K10" s="329">
        <v>105</v>
      </c>
      <c r="L10" s="308">
        <v>0.16</v>
      </c>
      <c r="M10" s="17">
        <v>0.1</v>
      </c>
      <c r="N10" s="17">
        <v>10.199999999999999</v>
      </c>
      <c r="O10" s="17">
        <v>0.16</v>
      </c>
      <c r="P10" s="44">
        <v>0.96</v>
      </c>
      <c r="Q10" s="19">
        <v>97.5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25" customHeight="1" x14ac:dyDescent="0.25">
      <c r="A11" s="184"/>
      <c r="B11" s="543"/>
      <c r="C11" s="177">
        <v>119</v>
      </c>
      <c r="D11" s="191" t="s">
        <v>14</v>
      </c>
      <c r="E11" s="191" t="s">
        <v>57</v>
      </c>
      <c r="F11" s="230">
        <v>20</v>
      </c>
      <c r="G11" s="167"/>
      <c r="H11" s="308">
        <v>1.4</v>
      </c>
      <c r="I11" s="17">
        <v>0.14000000000000001</v>
      </c>
      <c r="J11" s="44">
        <v>8.8000000000000007</v>
      </c>
      <c r="K11" s="329">
        <v>48</v>
      </c>
      <c r="L11" s="308">
        <v>0.02</v>
      </c>
      <c r="M11" s="17">
        <v>6.0000000000000001E-3</v>
      </c>
      <c r="N11" s="17">
        <v>0</v>
      </c>
      <c r="O11" s="17">
        <v>0</v>
      </c>
      <c r="P11" s="44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4">
        <v>0</v>
      </c>
    </row>
    <row r="12" spans="1:24" s="38" customFormat="1" ht="23.25" customHeight="1" x14ac:dyDescent="0.25">
      <c r="A12" s="184"/>
      <c r="B12" s="543"/>
      <c r="C12" s="174">
        <v>120</v>
      </c>
      <c r="D12" s="224" t="s">
        <v>15</v>
      </c>
      <c r="E12" s="191" t="s">
        <v>13</v>
      </c>
      <c r="F12" s="174">
        <v>20</v>
      </c>
      <c r="G12" s="326"/>
      <c r="H12" s="308">
        <v>1.1399999999999999</v>
      </c>
      <c r="I12" s="17">
        <v>0.22</v>
      </c>
      <c r="J12" s="44">
        <v>7.44</v>
      </c>
      <c r="K12" s="330">
        <v>36.26</v>
      </c>
      <c r="L12" s="358">
        <v>0.02</v>
      </c>
      <c r="M12" s="22">
        <v>2.4E-2</v>
      </c>
      <c r="N12" s="22">
        <v>0.08</v>
      </c>
      <c r="O12" s="22">
        <v>0</v>
      </c>
      <c r="P12" s="51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25">
      <c r="A13" s="395"/>
      <c r="B13" s="541" t="s">
        <v>73</v>
      </c>
      <c r="C13" s="231"/>
      <c r="D13" s="459"/>
      <c r="E13" s="405" t="s">
        <v>21</v>
      </c>
      <c r="F13" s="383">
        <f>F6+F7+F9+F10+F11+F12</f>
        <v>630</v>
      </c>
      <c r="G13" s="679"/>
      <c r="H13" s="592">
        <f t="shared" ref="H13:K13" si="0">H6+H7+H9+H10+H11+H12</f>
        <v>24.96</v>
      </c>
      <c r="I13" s="593">
        <f t="shared" si="0"/>
        <v>20.46</v>
      </c>
      <c r="J13" s="594">
        <f t="shared" si="0"/>
        <v>89.449999999999989</v>
      </c>
      <c r="K13" s="660">
        <f t="shared" si="0"/>
        <v>648.78</v>
      </c>
      <c r="L13" s="253">
        <f>L6+L7+L9+L10+L11+L12</f>
        <v>0.24</v>
      </c>
      <c r="M13" s="24">
        <f t="shared" ref="M13" si="1">M6+M7+M9+M10+M11+M12</f>
        <v>0.42000000000000004</v>
      </c>
      <c r="N13" s="24">
        <f t="shared" ref="N13:T13" si="2">N6+N7+N9+N10+N11+N12</f>
        <v>31.869999999999997</v>
      </c>
      <c r="O13" s="24">
        <f t="shared" si="2"/>
        <v>76.929999999999993</v>
      </c>
      <c r="P13" s="73">
        <f t="shared" si="2"/>
        <v>1.32</v>
      </c>
      <c r="Q13" s="58">
        <f t="shared" si="2"/>
        <v>179.73000000000002</v>
      </c>
      <c r="R13" s="24">
        <f t="shared" si="2"/>
        <v>207.76</v>
      </c>
      <c r="S13" s="24">
        <f t="shared" si="2"/>
        <v>144.5</v>
      </c>
      <c r="T13" s="24">
        <f t="shared" si="2"/>
        <v>8.31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3">
        <f t="shared" si="3"/>
        <v>0.15600000000000003</v>
      </c>
    </row>
    <row r="14" spans="1:24" s="38" customFormat="1" ht="23.25" customHeight="1" x14ac:dyDescent="0.25">
      <c r="A14" s="396"/>
      <c r="B14" s="542" t="s">
        <v>75</v>
      </c>
      <c r="C14" s="232"/>
      <c r="D14" s="458"/>
      <c r="E14" s="406" t="s">
        <v>21</v>
      </c>
      <c r="F14" s="381">
        <f>F6+F8+F9+F10+F11+F12</f>
        <v>630</v>
      </c>
      <c r="G14" s="211"/>
      <c r="H14" s="416">
        <f t="shared" ref="H14:J14" si="4">H6+H8+H9+H10+H11+H12</f>
        <v>29.27</v>
      </c>
      <c r="I14" s="62">
        <f t="shared" si="4"/>
        <v>20.060000000000002</v>
      </c>
      <c r="J14" s="98">
        <f t="shared" si="4"/>
        <v>78.289999999999992</v>
      </c>
      <c r="K14" s="551">
        <f>K6+K8+K9+K10+K11+K12</f>
        <v>616.75</v>
      </c>
      <c r="L14" s="416">
        <f>L6+L8+L9+L10+L11+L12</f>
        <v>0.6100000000000001</v>
      </c>
      <c r="M14" s="62">
        <f t="shared" ref="M14" si="5">M6+M8+M9+M10+M11+M12</f>
        <v>0.38</v>
      </c>
      <c r="N14" s="62">
        <f t="shared" ref="N14:T14" si="6">N6+N8+N9+N10+N11+N12</f>
        <v>32.369999999999997</v>
      </c>
      <c r="O14" s="62">
        <f t="shared" si="6"/>
        <v>21.37</v>
      </c>
      <c r="P14" s="98">
        <f t="shared" si="6"/>
        <v>1.04</v>
      </c>
      <c r="Q14" s="854">
        <f t="shared" si="6"/>
        <v>189.78</v>
      </c>
      <c r="R14" s="62">
        <f t="shared" si="6"/>
        <v>265.11</v>
      </c>
      <c r="S14" s="62">
        <f t="shared" si="6"/>
        <v>149.05000000000001</v>
      </c>
      <c r="T14" s="62">
        <f t="shared" si="6"/>
        <v>8.5400000000000009</v>
      </c>
      <c r="U14" s="62">
        <f t="shared" ref="U14:X14" si="7">U6+U8+U9+U10+U11+U12</f>
        <v>887.06999999999994</v>
      </c>
      <c r="V14" s="62">
        <f t="shared" si="7"/>
        <v>1.1600000000000001E-2</v>
      </c>
      <c r="W14" s="62">
        <f t="shared" si="7"/>
        <v>5.4999999999999997E-3</v>
      </c>
      <c r="X14" s="98">
        <f t="shared" si="7"/>
        <v>0.17600000000000005</v>
      </c>
    </row>
    <row r="15" spans="1:24" s="38" customFormat="1" ht="23.25" customHeight="1" x14ac:dyDescent="0.25">
      <c r="A15" s="395"/>
      <c r="B15" s="541" t="s">
        <v>73</v>
      </c>
      <c r="C15" s="231"/>
      <c r="D15" s="459"/>
      <c r="E15" s="407" t="s">
        <v>22</v>
      </c>
      <c r="F15" s="231"/>
      <c r="G15" s="210"/>
      <c r="H15" s="253"/>
      <c r="I15" s="24"/>
      <c r="J15" s="73"/>
      <c r="K15" s="552">
        <f>K13/23.5</f>
        <v>27.607659574468084</v>
      </c>
      <c r="L15" s="253"/>
      <c r="M15" s="24"/>
      <c r="N15" s="24"/>
      <c r="O15" s="24"/>
      <c r="P15" s="73"/>
      <c r="Q15" s="58"/>
      <c r="R15" s="24"/>
      <c r="S15" s="24"/>
      <c r="T15" s="24"/>
      <c r="U15" s="24"/>
      <c r="V15" s="24"/>
      <c r="W15" s="24"/>
      <c r="X15" s="73"/>
    </row>
    <row r="16" spans="1:24" s="38" customFormat="1" ht="28.5" customHeight="1" thickBot="1" x14ac:dyDescent="0.3">
      <c r="A16" s="397"/>
      <c r="B16" s="544" t="s">
        <v>75</v>
      </c>
      <c r="C16" s="234"/>
      <c r="D16" s="460"/>
      <c r="E16" s="408" t="s">
        <v>22</v>
      </c>
      <c r="F16" s="234"/>
      <c r="G16" s="212"/>
      <c r="H16" s="569"/>
      <c r="I16" s="526"/>
      <c r="J16" s="527"/>
      <c r="K16" s="553">
        <f>K14/23.5</f>
        <v>26.24468085106383</v>
      </c>
      <c r="L16" s="569"/>
      <c r="M16" s="526"/>
      <c r="N16" s="526"/>
      <c r="O16" s="526"/>
      <c r="P16" s="527"/>
      <c r="Q16" s="571"/>
      <c r="R16" s="526"/>
      <c r="S16" s="526"/>
      <c r="T16" s="526"/>
      <c r="U16" s="526"/>
      <c r="V16" s="526"/>
      <c r="W16" s="526"/>
      <c r="X16" s="527"/>
    </row>
    <row r="17" spans="1:24" s="18" customFormat="1" ht="33.75" customHeight="1" x14ac:dyDescent="0.25">
      <c r="A17" s="110" t="s">
        <v>7</v>
      </c>
      <c r="B17" s="152"/>
      <c r="C17" s="878">
        <v>172</v>
      </c>
      <c r="D17" s="432" t="s">
        <v>20</v>
      </c>
      <c r="E17" s="409" t="s">
        <v>129</v>
      </c>
      <c r="F17" s="767">
        <v>60</v>
      </c>
      <c r="G17" s="372"/>
      <c r="H17" s="374">
        <v>1.86</v>
      </c>
      <c r="I17" s="113">
        <v>0.12</v>
      </c>
      <c r="J17" s="115">
        <v>4.26</v>
      </c>
      <c r="K17" s="768">
        <v>24.6</v>
      </c>
      <c r="L17" s="374">
        <v>0.06</v>
      </c>
      <c r="M17" s="113">
        <v>0.11</v>
      </c>
      <c r="N17" s="113">
        <v>6</v>
      </c>
      <c r="O17" s="113">
        <v>1.2</v>
      </c>
      <c r="P17" s="114">
        <v>0</v>
      </c>
      <c r="Q17" s="374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3.75" customHeight="1" x14ac:dyDescent="0.25">
      <c r="A18" s="108"/>
      <c r="B18" s="156" t="s">
        <v>73</v>
      </c>
      <c r="C18" s="726">
        <v>133</v>
      </c>
      <c r="D18" s="459" t="s">
        <v>9</v>
      </c>
      <c r="E18" s="586" t="s">
        <v>165</v>
      </c>
      <c r="F18" s="456">
        <v>210</v>
      </c>
      <c r="G18" s="210"/>
      <c r="H18" s="587">
        <v>3.98</v>
      </c>
      <c r="I18" s="588">
        <v>3.8</v>
      </c>
      <c r="J18" s="589">
        <v>16.399999999999999</v>
      </c>
      <c r="K18" s="590">
        <v>116.36</v>
      </c>
      <c r="L18" s="587">
        <v>0.02</v>
      </c>
      <c r="M18" s="588">
        <v>0.16</v>
      </c>
      <c r="N18" s="588">
        <v>1.2</v>
      </c>
      <c r="O18" s="588">
        <v>305.8</v>
      </c>
      <c r="P18" s="682">
        <v>0.36</v>
      </c>
      <c r="Q18" s="587">
        <v>5.54</v>
      </c>
      <c r="R18" s="588">
        <v>22.67</v>
      </c>
      <c r="S18" s="588">
        <v>6.36</v>
      </c>
      <c r="T18" s="588">
        <v>0.39</v>
      </c>
      <c r="U18" s="588">
        <v>199.4</v>
      </c>
      <c r="V18" s="588">
        <v>4.0000000000000001E-3</v>
      </c>
      <c r="W18" s="588">
        <v>0</v>
      </c>
      <c r="X18" s="589">
        <v>7.0000000000000007E-2</v>
      </c>
    </row>
    <row r="19" spans="1:24" s="18" customFormat="1" ht="33.75" customHeight="1" x14ac:dyDescent="0.25">
      <c r="A19" s="108"/>
      <c r="B19" s="881"/>
      <c r="C19" s="347">
        <v>516</v>
      </c>
      <c r="D19" s="943" t="s">
        <v>51</v>
      </c>
      <c r="E19" s="404" t="s">
        <v>69</v>
      </c>
      <c r="F19" s="837">
        <v>150</v>
      </c>
      <c r="G19" s="368"/>
      <c r="H19" s="319">
        <v>5.22</v>
      </c>
      <c r="I19" s="104">
        <v>5.35</v>
      </c>
      <c r="J19" s="263">
        <v>32.159999999999997</v>
      </c>
      <c r="K19" s="520">
        <v>197.67</v>
      </c>
      <c r="L19" s="319"/>
      <c r="M19" s="104">
        <v>0.2</v>
      </c>
      <c r="N19" s="104">
        <v>2.25</v>
      </c>
      <c r="O19" s="104">
        <v>30</v>
      </c>
      <c r="P19" s="105">
        <v>0.11</v>
      </c>
      <c r="Q19" s="319">
        <v>1.8</v>
      </c>
      <c r="R19" s="104">
        <v>14.87</v>
      </c>
      <c r="S19" s="104">
        <v>0</v>
      </c>
      <c r="T19" s="104">
        <v>0.02</v>
      </c>
      <c r="U19" s="104">
        <v>1.1000000000000001</v>
      </c>
      <c r="V19" s="104">
        <v>0</v>
      </c>
      <c r="W19" s="104">
        <v>0</v>
      </c>
      <c r="X19" s="263">
        <v>0</v>
      </c>
    </row>
    <row r="20" spans="1:24" s="18" customFormat="1" ht="33.75" customHeight="1" x14ac:dyDescent="0.25">
      <c r="A20" s="111"/>
      <c r="B20" s="156" t="s">
        <v>73</v>
      </c>
      <c r="C20" s="726">
        <v>179</v>
      </c>
      <c r="D20" s="459" t="s">
        <v>10</v>
      </c>
      <c r="E20" s="586" t="s">
        <v>101</v>
      </c>
      <c r="F20" s="456">
        <v>90</v>
      </c>
      <c r="G20" s="210"/>
      <c r="H20" s="587">
        <v>11.67</v>
      </c>
      <c r="I20" s="588">
        <v>7.02</v>
      </c>
      <c r="J20" s="589">
        <v>2.52</v>
      </c>
      <c r="K20" s="590">
        <v>119.43</v>
      </c>
      <c r="L20" s="587">
        <v>0.2</v>
      </c>
      <c r="M20" s="588">
        <v>1.55</v>
      </c>
      <c r="N20" s="588">
        <v>77.150000000000006</v>
      </c>
      <c r="O20" s="588">
        <v>6.6000000000000003E-2</v>
      </c>
      <c r="P20" s="682">
        <v>1.08</v>
      </c>
      <c r="Q20" s="587">
        <v>22.1</v>
      </c>
      <c r="R20" s="588">
        <v>221.14</v>
      </c>
      <c r="S20" s="588">
        <v>14.93</v>
      </c>
      <c r="T20" s="588">
        <v>11.34</v>
      </c>
      <c r="U20" s="588">
        <v>233.1</v>
      </c>
      <c r="V20" s="588">
        <v>6.0000000000000001E-3</v>
      </c>
      <c r="W20" s="588">
        <v>3.5999999999999997E-2</v>
      </c>
      <c r="X20" s="589">
        <v>0.21</v>
      </c>
    </row>
    <row r="21" spans="1:24" s="18" customFormat="1" ht="33.75" customHeight="1" x14ac:dyDescent="0.25">
      <c r="A21" s="111"/>
      <c r="B21" s="157" t="s">
        <v>75</v>
      </c>
      <c r="C21" s="879"/>
      <c r="D21" s="458"/>
      <c r="E21" s="585"/>
      <c r="F21" s="457"/>
      <c r="G21" s="211"/>
      <c r="H21" s="464"/>
      <c r="I21" s="63"/>
      <c r="J21" s="97"/>
      <c r="K21" s="462"/>
      <c r="L21" s="464"/>
      <c r="M21" s="63"/>
      <c r="N21" s="63"/>
      <c r="O21" s="63"/>
      <c r="P21" s="64"/>
      <c r="Q21" s="464"/>
      <c r="R21" s="63"/>
      <c r="S21" s="63"/>
      <c r="T21" s="63"/>
      <c r="U21" s="63"/>
      <c r="V21" s="63"/>
      <c r="W21" s="63"/>
      <c r="X21" s="97"/>
    </row>
    <row r="22" spans="1:24" s="18" customFormat="1" ht="33.75" customHeight="1" x14ac:dyDescent="0.25">
      <c r="A22" s="111"/>
      <c r="B22" s="153"/>
      <c r="C22" s="896">
        <v>107</v>
      </c>
      <c r="D22" s="338" t="s">
        <v>18</v>
      </c>
      <c r="E22" s="410" t="s">
        <v>168</v>
      </c>
      <c r="F22" s="367">
        <v>200</v>
      </c>
      <c r="G22" s="176"/>
      <c r="H22" s="308">
        <v>0.8</v>
      </c>
      <c r="I22" s="17">
        <v>0.2</v>
      </c>
      <c r="J22" s="44">
        <v>23.2</v>
      </c>
      <c r="K22" s="956">
        <v>94.4</v>
      </c>
      <c r="L22" s="308">
        <v>0.02</v>
      </c>
      <c r="M22" s="17"/>
      <c r="N22" s="17">
        <v>4</v>
      </c>
      <c r="O22" s="17">
        <v>0</v>
      </c>
      <c r="P22" s="20"/>
      <c r="Q22" s="308">
        <v>16</v>
      </c>
      <c r="R22" s="17">
        <v>18</v>
      </c>
      <c r="S22" s="17">
        <v>10</v>
      </c>
      <c r="T22" s="17">
        <v>0.4</v>
      </c>
      <c r="U22" s="17"/>
      <c r="V22" s="17"/>
      <c r="W22" s="17"/>
      <c r="X22" s="44"/>
    </row>
    <row r="23" spans="1:24" s="18" customFormat="1" ht="43.5" customHeight="1" x14ac:dyDescent="0.25">
      <c r="A23" s="111"/>
      <c r="B23" s="153"/>
      <c r="C23" s="175">
        <v>23</v>
      </c>
      <c r="D23" s="338" t="s">
        <v>18</v>
      </c>
      <c r="E23" s="410" t="s">
        <v>164</v>
      </c>
      <c r="F23" s="367">
        <v>200</v>
      </c>
      <c r="G23" s="213"/>
      <c r="H23" s="308">
        <v>0</v>
      </c>
      <c r="I23" s="17">
        <v>0</v>
      </c>
      <c r="J23" s="44">
        <v>26</v>
      </c>
      <c r="K23" s="329">
        <v>105</v>
      </c>
      <c r="L23" s="308">
        <v>0.16</v>
      </c>
      <c r="M23" s="17">
        <v>0.1</v>
      </c>
      <c r="N23" s="17">
        <v>10.199999999999999</v>
      </c>
      <c r="O23" s="17">
        <v>0.16</v>
      </c>
      <c r="P23" s="44">
        <v>0.96</v>
      </c>
      <c r="Q23" s="19">
        <v>97.5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8">
        <v>0</v>
      </c>
    </row>
    <row r="24" spans="1:24" s="18" customFormat="1" ht="33.75" customHeight="1" x14ac:dyDescent="0.25">
      <c r="A24" s="111"/>
      <c r="B24" s="153"/>
      <c r="C24" s="874">
        <v>119</v>
      </c>
      <c r="D24" s="260" t="s">
        <v>14</v>
      </c>
      <c r="E24" s="193" t="s">
        <v>57</v>
      </c>
      <c r="F24" s="175">
        <v>30</v>
      </c>
      <c r="G24" s="214"/>
      <c r="H24" s="358">
        <v>2.13</v>
      </c>
      <c r="I24" s="22">
        <v>0.21</v>
      </c>
      <c r="J24" s="51">
        <v>13.26</v>
      </c>
      <c r="K24" s="582">
        <v>72</v>
      </c>
      <c r="L24" s="358">
        <v>0.03</v>
      </c>
      <c r="M24" s="22">
        <v>0.01</v>
      </c>
      <c r="N24" s="22">
        <v>0</v>
      </c>
      <c r="O24" s="22">
        <v>0</v>
      </c>
      <c r="P24" s="23">
        <v>0</v>
      </c>
      <c r="Q24" s="358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</row>
    <row r="25" spans="1:24" s="18" customFormat="1" ht="33.75" customHeight="1" x14ac:dyDescent="0.25">
      <c r="A25" s="111"/>
      <c r="B25" s="153"/>
      <c r="C25" s="838">
        <v>120</v>
      </c>
      <c r="D25" s="260" t="s">
        <v>15</v>
      </c>
      <c r="E25" s="193" t="s">
        <v>49</v>
      </c>
      <c r="F25" s="175">
        <v>20</v>
      </c>
      <c r="G25" s="214"/>
      <c r="H25" s="358">
        <v>1.1399999999999999</v>
      </c>
      <c r="I25" s="22">
        <v>0.22</v>
      </c>
      <c r="J25" s="51">
        <v>7.44</v>
      </c>
      <c r="K25" s="582">
        <v>36.26</v>
      </c>
      <c r="L25" s="358">
        <v>0.02</v>
      </c>
      <c r="M25" s="22">
        <v>2.4E-2</v>
      </c>
      <c r="N25" s="22">
        <v>0.08</v>
      </c>
      <c r="O25" s="22">
        <v>0</v>
      </c>
      <c r="P25" s="23">
        <v>0</v>
      </c>
      <c r="Q25" s="358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4" s="18" customFormat="1" ht="33.75" customHeight="1" x14ac:dyDescent="0.25">
      <c r="A26" s="111"/>
      <c r="B26" s="204" t="s">
        <v>73</v>
      </c>
      <c r="C26" s="726"/>
      <c r="D26" s="222"/>
      <c r="E26" s="591" t="s">
        <v>21</v>
      </c>
      <c r="F26" s="383">
        <f>F17+F18+F20+F22+F23+F24+F25</f>
        <v>810</v>
      </c>
      <c r="G26" s="679"/>
      <c r="H26" s="592">
        <f t="shared" ref="H26:X26" si="8">H17+H18+H20+H22+H23+H24+H25</f>
        <v>21.58</v>
      </c>
      <c r="I26" s="593">
        <f t="shared" si="8"/>
        <v>11.57</v>
      </c>
      <c r="J26" s="594">
        <f t="shared" si="8"/>
        <v>93.08</v>
      </c>
      <c r="K26" s="660">
        <f t="shared" si="8"/>
        <v>568.04999999999995</v>
      </c>
      <c r="L26" s="592">
        <f t="shared" si="8"/>
        <v>0.51000000000000012</v>
      </c>
      <c r="M26" s="593">
        <f t="shared" si="8"/>
        <v>1.9540000000000002</v>
      </c>
      <c r="N26" s="593">
        <f t="shared" si="8"/>
        <v>98.63000000000001</v>
      </c>
      <c r="O26" s="593">
        <f t="shared" si="8"/>
        <v>307.226</v>
      </c>
      <c r="P26" s="683">
        <f t="shared" si="8"/>
        <v>2.4</v>
      </c>
      <c r="Q26" s="592">
        <f t="shared" si="8"/>
        <v>168.64000000000001</v>
      </c>
      <c r="R26" s="593">
        <f t="shared" si="8"/>
        <v>383.01</v>
      </c>
      <c r="S26" s="593">
        <f t="shared" si="8"/>
        <v>71.59</v>
      </c>
      <c r="T26" s="593">
        <f t="shared" si="8"/>
        <v>13.850000000000001</v>
      </c>
      <c r="U26" s="593">
        <f t="shared" si="8"/>
        <v>972.5</v>
      </c>
      <c r="V26" s="593">
        <f t="shared" si="8"/>
        <v>1.2999999999999999E-2</v>
      </c>
      <c r="W26" s="593">
        <f t="shared" si="8"/>
        <v>4.1000000000000002E-2</v>
      </c>
      <c r="X26" s="594">
        <f t="shared" si="8"/>
        <v>0.312</v>
      </c>
    </row>
    <row r="27" spans="1:24" s="18" customFormat="1" ht="33.75" customHeight="1" x14ac:dyDescent="0.25">
      <c r="A27" s="111"/>
      <c r="B27" s="815" t="s">
        <v>75</v>
      </c>
      <c r="C27" s="880"/>
      <c r="D27" s="595"/>
      <c r="E27" s="596" t="s">
        <v>21</v>
      </c>
      <c r="F27" s="382">
        <f>F17+F19+F21+F22+F23+F24+F25</f>
        <v>660</v>
      </c>
      <c r="G27" s="680"/>
      <c r="H27" s="640">
        <f t="shared" ref="H27:X27" si="9">H17+H19+H21+H22+H23+H24+H25</f>
        <v>11.15</v>
      </c>
      <c r="I27" s="637">
        <f t="shared" si="9"/>
        <v>6.1</v>
      </c>
      <c r="J27" s="641">
        <f t="shared" si="9"/>
        <v>106.32</v>
      </c>
      <c r="K27" s="681">
        <f t="shared" si="9"/>
        <v>529.92999999999995</v>
      </c>
      <c r="L27" s="640">
        <f t="shared" si="9"/>
        <v>0.29000000000000004</v>
      </c>
      <c r="M27" s="637">
        <f t="shared" si="9"/>
        <v>0.44400000000000006</v>
      </c>
      <c r="N27" s="637">
        <f t="shared" si="9"/>
        <v>22.529999999999998</v>
      </c>
      <c r="O27" s="637">
        <f t="shared" si="9"/>
        <v>31.36</v>
      </c>
      <c r="P27" s="644">
        <f t="shared" si="9"/>
        <v>1.07</v>
      </c>
      <c r="Q27" s="640">
        <f t="shared" si="9"/>
        <v>142.80000000000001</v>
      </c>
      <c r="R27" s="637">
        <f t="shared" si="9"/>
        <v>154.07</v>
      </c>
      <c r="S27" s="637">
        <f t="shared" si="9"/>
        <v>50.3</v>
      </c>
      <c r="T27" s="637">
        <f t="shared" si="9"/>
        <v>2.14</v>
      </c>
      <c r="U27" s="637">
        <f t="shared" si="9"/>
        <v>541.1</v>
      </c>
      <c r="V27" s="637">
        <f t="shared" si="9"/>
        <v>3.0000000000000001E-3</v>
      </c>
      <c r="W27" s="637">
        <f t="shared" si="9"/>
        <v>5.0000000000000001E-3</v>
      </c>
      <c r="X27" s="641">
        <f t="shared" si="9"/>
        <v>3.2000000000000001E-2</v>
      </c>
    </row>
    <row r="28" spans="1:24" s="18" customFormat="1" ht="33.75" customHeight="1" thickBot="1" x14ac:dyDescent="0.3">
      <c r="A28" s="111"/>
      <c r="B28" s="813" t="s">
        <v>73</v>
      </c>
      <c r="C28" s="757"/>
      <c r="D28" s="597"/>
      <c r="E28" s="598" t="s">
        <v>22</v>
      </c>
      <c r="F28" s="599"/>
      <c r="G28" s="600"/>
      <c r="H28" s="592"/>
      <c r="I28" s="593"/>
      <c r="J28" s="594"/>
      <c r="K28" s="608">
        <f>K26/23.5</f>
        <v>24.172340425531914</v>
      </c>
      <c r="L28" s="592"/>
      <c r="M28" s="593"/>
      <c r="N28" s="593"/>
      <c r="O28" s="593"/>
      <c r="P28" s="683"/>
      <c r="Q28" s="592"/>
      <c r="R28" s="593"/>
      <c r="S28" s="593"/>
      <c r="T28" s="593"/>
      <c r="U28" s="593"/>
      <c r="V28" s="593"/>
      <c r="W28" s="593"/>
      <c r="X28" s="594"/>
    </row>
    <row r="29" spans="1:24" s="18" customFormat="1" ht="33.75" customHeight="1" thickBot="1" x14ac:dyDescent="0.3">
      <c r="A29" s="496"/>
      <c r="B29" s="735" t="s">
        <v>75</v>
      </c>
      <c r="C29" s="732"/>
      <c r="D29" s="601"/>
      <c r="E29" s="602" t="s">
        <v>22</v>
      </c>
      <c r="F29" s="603"/>
      <c r="G29" s="212"/>
      <c r="H29" s="604"/>
      <c r="I29" s="605"/>
      <c r="J29" s="606"/>
      <c r="K29" s="607">
        <f>K27/23.5</f>
        <v>22.550212765957443</v>
      </c>
      <c r="L29" s="604"/>
      <c r="M29" s="605"/>
      <c r="N29" s="605"/>
      <c r="O29" s="605"/>
      <c r="P29" s="684"/>
      <c r="Q29" s="604"/>
      <c r="R29" s="605"/>
      <c r="S29" s="605"/>
      <c r="T29" s="605"/>
      <c r="U29" s="605"/>
      <c r="V29" s="605"/>
      <c r="W29" s="605"/>
      <c r="X29" s="606"/>
    </row>
    <row r="30" spans="1:24" x14ac:dyDescent="0.25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.75" x14ac:dyDescent="0.25">
      <c r="A31" s="68" t="s">
        <v>65</v>
      </c>
      <c r="B31" s="548"/>
      <c r="C31" s="69"/>
      <c r="D31" s="57"/>
      <c r="E31" s="27"/>
      <c r="F31" s="28"/>
      <c r="G31" s="11"/>
      <c r="H31" s="9"/>
      <c r="I31" s="11"/>
      <c r="J31" s="11"/>
    </row>
    <row r="32" spans="1:24" ht="18.75" x14ac:dyDescent="0.25">
      <c r="A32" s="65" t="s">
        <v>66</v>
      </c>
      <c r="B32" s="295"/>
      <c r="C32" s="66"/>
      <c r="D32" s="67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ht="18.75" x14ac:dyDescent="0.25">
      <c r="D34" s="11"/>
      <c r="E34" s="27"/>
      <c r="F34" s="28"/>
      <c r="G34" s="11"/>
      <c r="H34" s="11"/>
      <c r="I34" s="11"/>
      <c r="J34" s="11"/>
    </row>
    <row r="35" spans="4:10" ht="18.75" x14ac:dyDescent="0.25">
      <c r="D35" s="11"/>
      <c r="E35" s="27"/>
      <c r="F35" s="28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9"/>
  <sheetViews>
    <sheetView zoomScale="60" zoomScaleNormal="60" workbookViewId="0">
      <selection activeCell="C18" sqref="C18:X18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80"/>
      <c r="B4" s="931"/>
      <c r="C4" s="126" t="s">
        <v>40</v>
      </c>
      <c r="D4" s="168"/>
      <c r="E4" s="220"/>
      <c r="F4" s="998" t="s">
        <v>27</v>
      </c>
      <c r="G4" s="132"/>
      <c r="H4" s="85" t="s">
        <v>23</v>
      </c>
      <c r="I4" s="85"/>
      <c r="J4" s="85"/>
      <c r="K4" s="240" t="s">
        <v>24</v>
      </c>
      <c r="L4" s="985" t="s">
        <v>25</v>
      </c>
      <c r="M4" s="986"/>
      <c r="N4" s="987"/>
      <c r="O4" s="987"/>
      <c r="P4" s="988"/>
      <c r="Q4" s="991" t="s">
        <v>26</v>
      </c>
      <c r="R4" s="992"/>
      <c r="S4" s="992"/>
      <c r="T4" s="992"/>
      <c r="U4" s="992"/>
      <c r="V4" s="992"/>
      <c r="W4" s="992"/>
      <c r="X4" s="993"/>
    </row>
    <row r="5" spans="1:24" s="18" customFormat="1" ht="28.5" customHeight="1" thickBot="1" x14ac:dyDescent="0.3">
      <c r="A5" s="86" t="s">
        <v>0</v>
      </c>
      <c r="B5" s="440"/>
      <c r="C5" s="127" t="s">
        <v>41</v>
      </c>
      <c r="D5" s="169" t="s">
        <v>42</v>
      </c>
      <c r="E5" s="127" t="s">
        <v>39</v>
      </c>
      <c r="F5" s="999"/>
      <c r="G5" s="133" t="s">
        <v>38</v>
      </c>
      <c r="H5" s="90" t="s">
        <v>28</v>
      </c>
      <c r="I5" s="91" t="s">
        <v>29</v>
      </c>
      <c r="J5" s="236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491" t="s">
        <v>118</v>
      </c>
    </row>
    <row r="6" spans="1:24" s="18" customFormat="1" ht="26.45" customHeight="1" x14ac:dyDescent="0.25">
      <c r="A6" s="101" t="s">
        <v>6</v>
      </c>
      <c r="B6" s="110"/>
      <c r="C6" s="878">
        <v>172</v>
      </c>
      <c r="D6" s="432" t="s">
        <v>20</v>
      </c>
      <c r="E6" s="409" t="s">
        <v>129</v>
      </c>
      <c r="F6" s="767">
        <v>60</v>
      </c>
      <c r="G6" s="372"/>
      <c r="H6" s="374">
        <v>1.86</v>
      </c>
      <c r="I6" s="113">
        <v>0.12</v>
      </c>
      <c r="J6" s="115">
        <v>4.26</v>
      </c>
      <c r="K6" s="768">
        <v>24.6</v>
      </c>
      <c r="L6" s="374">
        <v>0.06</v>
      </c>
      <c r="M6" s="113">
        <v>0.11</v>
      </c>
      <c r="N6" s="113">
        <v>6</v>
      </c>
      <c r="O6" s="113">
        <v>1.2</v>
      </c>
      <c r="P6" s="114">
        <v>0</v>
      </c>
      <c r="Q6" s="374">
        <v>9.6</v>
      </c>
      <c r="R6" s="113">
        <v>31.8</v>
      </c>
      <c r="S6" s="113">
        <v>12.6</v>
      </c>
      <c r="T6" s="113">
        <v>0.42</v>
      </c>
      <c r="U6" s="113">
        <v>438.6</v>
      </c>
      <c r="V6" s="113">
        <v>0</v>
      </c>
      <c r="W6" s="113">
        <v>1E-3</v>
      </c>
      <c r="X6" s="115">
        <v>0.02</v>
      </c>
    </row>
    <row r="7" spans="1:24" s="38" customFormat="1" ht="37.5" customHeight="1" x14ac:dyDescent="0.25">
      <c r="A7" s="116"/>
      <c r="B7" s="109"/>
      <c r="C7" s="176">
        <v>75</v>
      </c>
      <c r="D7" s="338" t="s">
        <v>10</v>
      </c>
      <c r="E7" s="410" t="s">
        <v>64</v>
      </c>
      <c r="F7" s="367">
        <v>90</v>
      </c>
      <c r="G7" s="176"/>
      <c r="H7" s="443">
        <v>12.42</v>
      </c>
      <c r="I7" s="31">
        <v>2.88</v>
      </c>
      <c r="J7" s="32">
        <v>4.59</v>
      </c>
      <c r="K7" s="441">
        <v>93.51</v>
      </c>
      <c r="L7" s="443">
        <v>0.03</v>
      </c>
      <c r="M7" s="443">
        <v>0.09</v>
      </c>
      <c r="N7" s="31">
        <v>2.4</v>
      </c>
      <c r="O7" s="31">
        <v>162</v>
      </c>
      <c r="P7" s="32">
        <v>0.14000000000000001</v>
      </c>
      <c r="Q7" s="445">
        <v>26.1</v>
      </c>
      <c r="R7" s="31">
        <v>104.5</v>
      </c>
      <c r="S7" s="31">
        <v>16.899999999999999</v>
      </c>
      <c r="T7" s="31">
        <v>0.5</v>
      </c>
      <c r="U7" s="31">
        <v>83</v>
      </c>
      <c r="V7" s="31"/>
      <c r="W7" s="31"/>
      <c r="X7" s="112">
        <v>0.51</v>
      </c>
    </row>
    <row r="8" spans="1:24" s="38" customFormat="1" ht="37.5" customHeight="1" x14ac:dyDescent="0.25">
      <c r="A8" s="116"/>
      <c r="B8" s="109"/>
      <c r="C8" s="421">
        <v>204</v>
      </c>
      <c r="D8" s="218" t="s">
        <v>63</v>
      </c>
      <c r="E8" s="224" t="s">
        <v>143</v>
      </c>
      <c r="F8" s="174">
        <v>150</v>
      </c>
      <c r="G8" s="326"/>
      <c r="H8" s="308">
        <v>3.15</v>
      </c>
      <c r="I8" s="17">
        <v>4.5</v>
      </c>
      <c r="J8" s="44">
        <v>17.55</v>
      </c>
      <c r="K8" s="330">
        <v>122.85</v>
      </c>
      <c r="L8" s="308">
        <v>0.16</v>
      </c>
      <c r="M8" s="19">
        <v>0.11</v>
      </c>
      <c r="N8" s="17">
        <v>25.3</v>
      </c>
      <c r="O8" s="17">
        <v>15.3</v>
      </c>
      <c r="P8" s="44">
        <v>0.06</v>
      </c>
      <c r="Q8" s="308">
        <v>16.260000000000002</v>
      </c>
      <c r="R8" s="17">
        <v>94.6</v>
      </c>
      <c r="S8" s="17">
        <v>35.32</v>
      </c>
      <c r="T8" s="17">
        <v>15.9</v>
      </c>
      <c r="U8" s="17">
        <v>805.4</v>
      </c>
      <c r="V8" s="17">
        <v>0.02</v>
      </c>
      <c r="W8" s="17">
        <v>0</v>
      </c>
      <c r="X8" s="44">
        <v>0.05</v>
      </c>
    </row>
    <row r="9" spans="1:24" s="38" customFormat="1" ht="26.25" customHeight="1" x14ac:dyDescent="0.25">
      <c r="A9" s="116"/>
      <c r="B9" s="109"/>
      <c r="C9" s="232">
        <v>520</v>
      </c>
      <c r="D9" s="223" t="s">
        <v>63</v>
      </c>
      <c r="E9" s="632" t="s">
        <v>159</v>
      </c>
      <c r="F9" s="232">
        <v>150</v>
      </c>
      <c r="G9" s="237"/>
      <c r="H9" s="638">
        <v>3.04</v>
      </c>
      <c r="I9" s="633">
        <v>4.76</v>
      </c>
      <c r="J9" s="639">
        <v>20.010000000000002</v>
      </c>
      <c r="K9" s="642">
        <v>135.04</v>
      </c>
      <c r="L9" s="638">
        <v>0.16</v>
      </c>
      <c r="M9" s="633">
        <v>0.12</v>
      </c>
      <c r="N9" s="633">
        <v>25.74</v>
      </c>
      <c r="O9" s="633">
        <v>33.229999999999997</v>
      </c>
      <c r="P9" s="634">
        <v>0.1</v>
      </c>
      <c r="Q9" s="638">
        <v>40.43</v>
      </c>
      <c r="R9" s="633">
        <v>95.49</v>
      </c>
      <c r="S9" s="633">
        <v>32.590000000000003</v>
      </c>
      <c r="T9" s="633">
        <v>1.19</v>
      </c>
      <c r="U9" s="633">
        <v>701.4</v>
      </c>
      <c r="V9" s="633">
        <v>8.0000000000000002E-3</v>
      </c>
      <c r="W9" s="633">
        <v>2E-3</v>
      </c>
      <c r="X9" s="641">
        <v>4.2000000000000003E-2</v>
      </c>
    </row>
    <row r="10" spans="1:24" s="38" customFormat="1" ht="26.25" customHeight="1" x14ac:dyDescent="0.25">
      <c r="A10" s="116"/>
      <c r="B10" s="109"/>
      <c r="C10" s="894">
        <v>638</v>
      </c>
      <c r="D10" s="218" t="s">
        <v>18</v>
      </c>
      <c r="E10" s="314" t="s">
        <v>78</v>
      </c>
      <c r="F10" s="248">
        <v>200</v>
      </c>
      <c r="G10" s="174"/>
      <c r="H10" s="19">
        <v>1.3</v>
      </c>
      <c r="I10" s="17">
        <v>0</v>
      </c>
      <c r="J10" s="20">
        <v>23.73</v>
      </c>
      <c r="K10" s="242">
        <v>96</v>
      </c>
      <c r="L10" s="308">
        <v>0.02</v>
      </c>
      <c r="M10" s="19">
        <v>0.02</v>
      </c>
      <c r="N10" s="17">
        <v>1</v>
      </c>
      <c r="O10" s="17">
        <v>0</v>
      </c>
      <c r="P10" s="44">
        <v>0</v>
      </c>
      <c r="Q10" s="308">
        <v>40.200000000000003</v>
      </c>
      <c r="R10" s="17">
        <v>45.38</v>
      </c>
      <c r="S10" s="17">
        <v>26.25</v>
      </c>
      <c r="T10" s="17">
        <v>0.83</v>
      </c>
      <c r="U10" s="17">
        <v>243</v>
      </c>
      <c r="V10" s="17">
        <v>5.9999999999999995E-4</v>
      </c>
      <c r="W10" s="17">
        <v>4.0000000000000002E-4</v>
      </c>
      <c r="X10" s="44">
        <v>0</v>
      </c>
    </row>
    <row r="11" spans="1:24" s="38" customFormat="1" ht="23.25" customHeight="1" x14ac:dyDescent="0.25">
      <c r="A11" s="116"/>
      <c r="B11" s="109"/>
      <c r="C11" s="421">
        <v>119</v>
      </c>
      <c r="D11" s="218" t="s">
        <v>14</v>
      </c>
      <c r="E11" s="224" t="s">
        <v>57</v>
      </c>
      <c r="F11" s="215">
        <v>30</v>
      </c>
      <c r="G11" s="303"/>
      <c r="H11" s="19">
        <v>2.13</v>
      </c>
      <c r="I11" s="17">
        <v>0.21</v>
      </c>
      <c r="J11" s="20">
        <v>13.26</v>
      </c>
      <c r="K11" s="243">
        <v>72</v>
      </c>
      <c r="L11" s="358">
        <v>0.03</v>
      </c>
      <c r="M11" s="21">
        <v>0.01</v>
      </c>
      <c r="N11" s="22">
        <v>0</v>
      </c>
      <c r="O11" s="22">
        <v>0</v>
      </c>
      <c r="P11" s="51">
        <v>0</v>
      </c>
      <c r="Q11" s="358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38" customFormat="1" ht="23.25" customHeight="1" x14ac:dyDescent="0.25">
      <c r="A12" s="116"/>
      <c r="B12" s="109"/>
      <c r="C12" s="349">
        <v>120</v>
      </c>
      <c r="D12" s="893" t="s">
        <v>15</v>
      </c>
      <c r="E12" s="391" t="s">
        <v>13</v>
      </c>
      <c r="F12" s="353">
        <v>20</v>
      </c>
      <c r="G12" s="175"/>
      <c r="H12" s="37">
        <v>1.1399999999999999</v>
      </c>
      <c r="I12" s="36">
        <v>0.22</v>
      </c>
      <c r="J12" s="347">
        <v>7.44</v>
      </c>
      <c r="K12" s="349">
        <v>36.26</v>
      </c>
      <c r="L12" s="254">
        <v>0.02</v>
      </c>
      <c r="M12" s="36">
        <v>2.4E-2</v>
      </c>
      <c r="N12" s="36">
        <v>0.08</v>
      </c>
      <c r="O12" s="36">
        <v>0</v>
      </c>
      <c r="P12" s="79">
        <v>0</v>
      </c>
      <c r="Q12" s="254">
        <v>6.8</v>
      </c>
      <c r="R12" s="36">
        <v>24</v>
      </c>
      <c r="S12" s="36">
        <v>8.1999999999999993</v>
      </c>
      <c r="T12" s="36">
        <v>0.46</v>
      </c>
      <c r="U12" s="36">
        <v>73.5</v>
      </c>
      <c r="V12" s="36">
        <v>2E-3</v>
      </c>
      <c r="W12" s="36">
        <v>2E-3</v>
      </c>
      <c r="X12" s="79">
        <v>1.2E-2</v>
      </c>
    </row>
    <row r="13" spans="1:24" s="38" customFormat="1" ht="23.25" customHeight="1" x14ac:dyDescent="0.25">
      <c r="A13" s="116"/>
      <c r="B13" s="109"/>
      <c r="C13" s="349"/>
      <c r="D13" s="893"/>
      <c r="E13" s="391" t="s">
        <v>21</v>
      </c>
      <c r="F13" s="353">
        <v>550</v>
      </c>
      <c r="G13" s="175"/>
      <c r="H13" s="123">
        <v>21.849999999999998</v>
      </c>
      <c r="I13" s="122">
        <v>7.33</v>
      </c>
      <c r="J13" s="239">
        <v>78.75</v>
      </c>
      <c r="K13" s="246">
        <v>476.12</v>
      </c>
      <c r="L13" s="256">
        <v>0.3600000000000001</v>
      </c>
      <c r="M13" s="123">
        <v>0.36400000000000005</v>
      </c>
      <c r="N13" s="122">
        <v>29.2</v>
      </c>
      <c r="O13" s="122">
        <v>246.5</v>
      </c>
      <c r="P13" s="124">
        <v>0.22</v>
      </c>
      <c r="Q13" s="256">
        <v>133.96</v>
      </c>
      <c r="R13" s="122">
        <v>408.03</v>
      </c>
      <c r="S13" s="122">
        <v>145.89999999999998</v>
      </c>
      <c r="T13" s="122">
        <v>4.93</v>
      </c>
      <c r="U13" s="122">
        <v>1932.0300000000002</v>
      </c>
      <c r="V13" s="122">
        <v>0.13159999999999999</v>
      </c>
      <c r="W13" s="122">
        <v>1.7099999999999997E-2</v>
      </c>
      <c r="X13" s="124">
        <v>0.59200000000000008</v>
      </c>
    </row>
    <row r="14" spans="1:24" s="38" customFormat="1" ht="23.25" customHeight="1" thickBot="1" x14ac:dyDescent="0.3">
      <c r="A14" s="116"/>
      <c r="B14" s="109"/>
      <c r="C14" s="349"/>
      <c r="D14" s="893"/>
      <c r="E14" s="392" t="s">
        <v>22</v>
      </c>
      <c r="F14" s="214"/>
      <c r="G14" s="175"/>
      <c r="H14" s="123"/>
      <c r="I14" s="122"/>
      <c r="J14" s="239"/>
      <c r="K14" s="247">
        <v>20.260425531914894</v>
      </c>
      <c r="L14" s="256"/>
      <c r="M14" s="123"/>
      <c r="N14" s="122"/>
      <c r="O14" s="122"/>
      <c r="P14" s="124"/>
      <c r="Q14" s="256"/>
      <c r="R14" s="122"/>
      <c r="S14" s="122"/>
      <c r="T14" s="122"/>
      <c r="U14" s="122"/>
      <c r="V14" s="122"/>
      <c r="W14" s="122"/>
      <c r="X14" s="124"/>
    </row>
    <row r="15" spans="1:24" s="18" customFormat="1" ht="33.75" customHeight="1" x14ac:dyDescent="0.25">
      <c r="A15" s="116" t="s">
        <v>7</v>
      </c>
      <c r="B15" s="554"/>
      <c r="C15" s="179">
        <v>613</v>
      </c>
      <c r="D15" s="355" t="s">
        <v>8</v>
      </c>
      <c r="E15" s="449" t="s">
        <v>166</v>
      </c>
      <c r="F15" s="958">
        <v>60</v>
      </c>
      <c r="G15" s="179"/>
      <c r="H15" s="467">
        <v>0.7</v>
      </c>
      <c r="I15" s="54">
        <v>5.33</v>
      </c>
      <c r="J15" s="55">
        <v>5.9</v>
      </c>
      <c r="K15" s="955">
        <v>74.37</v>
      </c>
      <c r="L15" s="467">
        <v>0.03</v>
      </c>
      <c r="M15" s="54">
        <v>0.02</v>
      </c>
      <c r="N15" s="54">
        <v>3.3</v>
      </c>
      <c r="O15" s="54">
        <v>0</v>
      </c>
      <c r="P15" s="531">
        <v>0</v>
      </c>
      <c r="Q15" s="467">
        <v>16.28</v>
      </c>
      <c r="R15" s="54">
        <v>15.35</v>
      </c>
      <c r="S15" s="54">
        <v>19.5</v>
      </c>
      <c r="T15" s="54">
        <v>0.41</v>
      </c>
      <c r="U15" s="54">
        <v>199.1</v>
      </c>
      <c r="V15" s="54">
        <v>2E-3</v>
      </c>
      <c r="W15" s="54">
        <v>0</v>
      </c>
      <c r="X15" s="55">
        <v>0.04</v>
      </c>
    </row>
    <row r="16" spans="1:24" s="18" customFormat="1" ht="33.75" customHeight="1" x14ac:dyDescent="0.25">
      <c r="A16" s="116"/>
      <c r="B16" s="109"/>
      <c r="C16" s="896">
        <v>48</v>
      </c>
      <c r="D16" s="338" t="s">
        <v>9</v>
      </c>
      <c r="E16" s="410" t="s">
        <v>72</v>
      </c>
      <c r="F16" s="367">
        <v>200</v>
      </c>
      <c r="G16" s="176"/>
      <c r="H16" s="309">
        <v>5.8</v>
      </c>
      <c r="I16" s="13">
        <v>4.8</v>
      </c>
      <c r="J16" s="48">
        <v>8</v>
      </c>
      <c r="K16" s="378">
        <v>97.4</v>
      </c>
      <c r="L16" s="309">
        <v>0.08</v>
      </c>
      <c r="M16" s="13">
        <v>0.08</v>
      </c>
      <c r="N16" s="13">
        <v>15.42</v>
      </c>
      <c r="O16" s="13">
        <v>96</v>
      </c>
      <c r="P16" s="25">
        <v>0.06</v>
      </c>
      <c r="Q16" s="309">
        <v>49.12</v>
      </c>
      <c r="R16" s="13">
        <v>97.18</v>
      </c>
      <c r="S16" s="13">
        <v>25.38</v>
      </c>
      <c r="T16" s="13">
        <v>0.84</v>
      </c>
      <c r="U16" s="13">
        <v>321.39999999999998</v>
      </c>
      <c r="V16" s="13">
        <v>4.0000000000000001E-3</v>
      </c>
      <c r="W16" s="13">
        <v>0</v>
      </c>
      <c r="X16" s="48">
        <v>0.2</v>
      </c>
    </row>
    <row r="17" spans="1:24" s="18" customFormat="1" ht="33.75" customHeight="1" x14ac:dyDescent="0.25">
      <c r="A17" s="289"/>
      <c r="B17" s="204" t="s">
        <v>73</v>
      </c>
      <c r="C17" s="383">
        <v>152</v>
      </c>
      <c r="D17" s="459" t="s">
        <v>10</v>
      </c>
      <c r="E17" s="930" t="s">
        <v>167</v>
      </c>
      <c r="F17" s="714">
        <v>90</v>
      </c>
      <c r="G17" s="231"/>
      <c r="H17" s="415">
        <v>17.82</v>
      </c>
      <c r="I17" s="71">
        <v>11.97</v>
      </c>
      <c r="J17" s="72">
        <v>8.2799999999999994</v>
      </c>
      <c r="K17" s="791">
        <v>211.77</v>
      </c>
      <c r="L17" s="415">
        <v>6.3E-2</v>
      </c>
      <c r="M17" s="71">
        <v>0.13</v>
      </c>
      <c r="N17" s="71">
        <v>1.73</v>
      </c>
      <c r="O17" s="71">
        <v>54</v>
      </c>
      <c r="P17" s="141">
        <v>0.23</v>
      </c>
      <c r="Q17" s="415">
        <v>16.37</v>
      </c>
      <c r="R17" s="71">
        <v>148.97</v>
      </c>
      <c r="S17" s="71">
        <v>18.37</v>
      </c>
      <c r="T17" s="71">
        <v>2.16</v>
      </c>
      <c r="U17" s="71">
        <v>310.86</v>
      </c>
      <c r="V17" s="71">
        <v>6.0000000000000001E-3</v>
      </c>
      <c r="W17" s="71">
        <v>1.8E-3</v>
      </c>
      <c r="X17" s="72">
        <v>0.12</v>
      </c>
    </row>
    <row r="18" spans="1:24" s="18" customFormat="1" ht="33.75" customHeight="1" x14ac:dyDescent="0.25">
      <c r="A18" s="289"/>
      <c r="B18" s="206" t="s">
        <v>75</v>
      </c>
      <c r="C18" s="381">
        <v>423</v>
      </c>
      <c r="D18" s="458" t="s">
        <v>10</v>
      </c>
      <c r="E18" s="920" t="s">
        <v>142</v>
      </c>
      <c r="F18" s="716">
        <v>100</v>
      </c>
      <c r="G18" s="232"/>
      <c r="H18" s="310">
        <v>15</v>
      </c>
      <c r="I18" s="77">
        <v>20</v>
      </c>
      <c r="J18" s="139">
        <v>5.01</v>
      </c>
      <c r="K18" s="865">
        <v>260</v>
      </c>
      <c r="L18" s="310">
        <v>7.0000000000000007E-2</v>
      </c>
      <c r="M18" s="77">
        <v>0.12</v>
      </c>
      <c r="N18" s="77">
        <v>2.48</v>
      </c>
      <c r="O18" s="77">
        <v>20</v>
      </c>
      <c r="P18" s="705">
        <v>0</v>
      </c>
      <c r="Q18" s="310">
        <v>32.869999999999997</v>
      </c>
      <c r="R18" s="77">
        <v>178.2</v>
      </c>
      <c r="S18" s="77">
        <v>23.18</v>
      </c>
      <c r="T18" s="77">
        <v>2.4</v>
      </c>
      <c r="U18" s="77">
        <v>266.67</v>
      </c>
      <c r="V18" s="77">
        <v>6.0000000000000001E-3</v>
      </c>
      <c r="W18" s="77">
        <v>0</v>
      </c>
      <c r="X18" s="139">
        <v>0.05</v>
      </c>
    </row>
    <row r="19" spans="1:24" s="18" customFormat="1" ht="33.75" customHeight="1" x14ac:dyDescent="0.25">
      <c r="A19" s="486"/>
      <c r="B19" s="118"/>
      <c r="C19" s="167">
        <v>445</v>
      </c>
      <c r="D19" s="191" t="s">
        <v>51</v>
      </c>
      <c r="E19" s="227" t="s">
        <v>44</v>
      </c>
      <c r="F19" s="174">
        <v>150</v>
      </c>
      <c r="G19" s="167"/>
      <c r="H19" s="358">
        <v>8.76</v>
      </c>
      <c r="I19" s="22">
        <v>6.66</v>
      </c>
      <c r="J19" s="51">
        <v>39.61</v>
      </c>
      <c r="K19" s="357">
        <v>253.09</v>
      </c>
      <c r="L19" s="358">
        <v>0.3</v>
      </c>
      <c r="M19" s="21">
        <v>0.11</v>
      </c>
      <c r="N19" s="22">
        <v>0</v>
      </c>
      <c r="O19" s="22">
        <v>31.27</v>
      </c>
      <c r="P19" s="23">
        <v>0</v>
      </c>
      <c r="Q19" s="358">
        <v>14.55</v>
      </c>
      <c r="R19" s="22">
        <v>207.52</v>
      </c>
      <c r="S19" s="22">
        <v>138.6</v>
      </c>
      <c r="T19" s="22">
        <v>4.6500000000000004</v>
      </c>
      <c r="U19" s="22">
        <v>273.8</v>
      </c>
      <c r="V19" s="22">
        <v>3.0000000000000001E-3</v>
      </c>
      <c r="W19" s="22">
        <v>5.0000000000000001E-3</v>
      </c>
      <c r="X19" s="22">
        <v>0.02</v>
      </c>
    </row>
    <row r="20" spans="1:24" s="18" customFormat="1" ht="43.5" customHeight="1" x14ac:dyDescent="0.25">
      <c r="A20" s="486"/>
      <c r="B20" s="118"/>
      <c r="C20" s="896">
        <v>107</v>
      </c>
      <c r="D20" s="338" t="s">
        <v>18</v>
      </c>
      <c r="E20" s="410" t="s">
        <v>168</v>
      </c>
      <c r="F20" s="367">
        <v>200</v>
      </c>
      <c r="G20" s="176"/>
      <c r="H20" s="308">
        <v>0.8</v>
      </c>
      <c r="I20" s="17">
        <v>0.2</v>
      </c>
      <c r="J20" s="44">
        <v>23.2</v>
      </c>
      <c r="K20" s="956">
        <v>94.4</v>
      </c>
      <c r="L20" s="308">
        <v>0.02</v>
      </c>
      <c r="M20" s="17"/>
      <c r="N20" s="17">
        <v>4</v>
      </c>
      <c r="O20" s="17">
        <v>0</v>
      </c>
      <c r="P20" s="20"/>
      <c r="Q20" s="308">
        <v>16</v>
      </c>
      <c r="R20" s="17">
        <v>18</v>
      </c>
      <c r="S20" s="17">
        <v>10</v>
      </c>
      <c r="T20" s="17">
        <v>0.4</v>
      </c>
      <c r="U20" s="17"/>
      <c r="V20" s="17"/>
      <c r="W20" s="17"/>
      <c r="X20" s="44"/>
    </row>
    <row r="21" spans="1:24" s="18" customFormat="1" ht="33.75" customHeight="1" x14ac:dyDescent="0.25">
      <c r="A21" s="891"/>
      <c r="B21" s="111"/>
      <c r="C21" s="894">
        <v>119</v>
      </c>
      <c r="D21" s="224" t="s">
        <v>14</v>
      </c>
      <c r="E21" s="191" t="s">
        <v>57</v>
      </c>
      <c r="F21" s="442">
        <v>20</v>
      </c>
      <c r="G21" s="174"/>
      <c r="H21" s="308">
        <v>1.4</v>
      </c>
      <c r="I21" s="17">
        <v>0.14000000000000001</v>
      </c>
      <c r="J21" s="44">
        <v>8.8000000000000007</v>
      </c>
      <c r="K21" s="956">
        <v>48</v>
      </c>
      <c r="L21" s="308">
        <v>0.02</v>
      </c>
      <c r="M21" s="17">
        <v>6.0000000000000001E-3</v>
      </c>
      <c r="N21" s="17">
        <v>0</v>
      </c>
      <c r="O21" s="17">
        <v>0</v>
      </c>
      <c r="P21" s="20">
        <v>0</v>
      </c>
      <c r="Q21" s="308">
        <v>7.4</v>
      </c>
      <c r="R21" s="17">
        <v>43.6</v>
      </c>
      <c r="S21" s="17">
        <v>13</v>
      </c>
      <c r="T21" s="17">
        <v>0.56000000000000005</v>
      </c>
      <c r="U21" s="17">
        <v>18.600000000000001</v>
      </c>
      <c r="V21" s="17">
        <v>5.9999999999999995E-4</v>
      </c>
      <c r="W21" s="17">
        <v>1E-3</v>
      </c>
      <c r="X21" s="44">
        <v>0</v>
      </c>
    </row>
    <row r="22" spans="1:24" s="18" customFormat="1" ht="33.75" customHeight="1" x14ac:dyDescent="0.25">
      <c r="A22" s="891"/>
      <c r="B22" s="111"/>
      <c r="C22" s="421">
        <v>120</v>
      </c>
      <c r="D22" s="224" t="s">
        <v>15</v>
      </c>
      <c r="E22" s="192" t="s">
        <v>49</v>
      </c>
      <c r="F22" s="167">
        <v>20</v>
      </c>
      <c r="G22" s="174"/>
      <c r="H22" s="308">
        <v>1.1399999999999999</v>
      </c>
      <c r="I22" s="17">
        <v>0.22</v>
      </c>
      <c r="J22" s="44">
        <v>7.44</v>
      </c>
      <c r="K22" s="957">
        <v>36.26</v>
      </c>
      <c r="L22" s="358">
        <v>0.02</v>
      </c>
      <c r="M22" s="22">
        <v>2.4E-2</v>
      </c>
      <c r="N22" s="22">
        <v>0.08</v>
      </c>
      <c r="O22" s="22">
        <v>0</v>
      </c>
      <c r="P22" s="23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3.75" customHeight="1" x14ac:dyDescent="0.25">
      <c r="A23" s="891"/>
      <c r="B23" s="204" t="s">
        <v>73</v>
      </c>
      <c r="C23" s="932"/>
      <c r="D23" s="501"/>
      <c r="E23" s="405" t="s">
        <v>21</v>
      </c>
      <c r="F23" s="660">
        <f>F15+F16+F17+F19+F20+F21+F22</f>
        <v>740</v>
      </c>
      <c r="G23" s="383"/>
      <c r="H23" s="592">
        <f t="shared" ref="H23:X23" si="0">H15+H16+H17+H19+H20+H21+H22</f>
        <v>36.419999999999995</v>
      </c>
      <c r="I23" s="593">
        <f t="shared" si="0"/>
        <v>29.32</v>
      </c>
      <c r="J23" s="594">
        <f t="shared" si="0"/>
        <v>101.22999999999999</v>
      </c>
      <c r="K23" s="679">
        <f t="shared" si="0"/>
        <v>815.29</v>
      </c>
      <c r="L23" s="592">
        <f t="shared" si="0"/>
        <v>0.53300000000000003</v>
      </c>
      <c r="M23" s="593">
        <f t="shared" si="0"/>
        <v>0.37000000000000005</v>
      </c>
      <c r="N23" s="593">
        <f t="shared" si="0"/>
        <v>24.529999999999998</v>
      </c>
      <c r="O23" s="593">
        <f t="shared" si="0"/>
        <v>181.27</v>
      </c>
      <c r="P23" s="683">
        <f t="shared" si="0"/>
        <v>0.29000000000000004</v>
      </c>
      <c r="Q23" s="592">
        <f t="shared" si="0"/>
        <v>126.52000000000001</v>
      </c>
      <c r="R23" s="593">
        <f t="shared" si="0"/>
        <v>554.62</v>
      </c>
      <c r="S23" s="593">
        <f t="shared" si="0"/>
        <v>233.04999999999998</v>
      </c>
      <c r="T23" s="593">
        <f t="shared" si="0"/>
        <v>9.4800000000000022</v>
      </c>
      <c r="U23" s="593">
        <f t="shared" si="0"/>
        <v>1197.26</v>
      </c>
      <c r="V23" s="593">
        <f t="shared" si="0"/>
        <v>1.7599999999999998E-2</v>
      </c>
      <c r="W23" s="593">
        <f t="shared" si="0"/>
        <v>9.7999999999999997E-3</v>
      </c>
      <c r="X23" s="594">
        <f t="shared" si="0"/>
        <v>0.39200000000000002</v>
      </c>
    </row>
    <row r="24" spans="1:24" s="18" customFormat="1" ht="33.75" customHeight="1" x14ac:dyDescent="0.25">
      <c r="A24" s="891"/>
      <c r="B24" s="206" t="s">
        <v>75</v>
      </c>
      <c r="C24" s="933"/>
      <c r="D24" s="500"/>
      <c r="E24" s="406" t="s">
        <v>21</v>
      </c>
      <c r="F24" s="681">
        <f>F15+F16+F18+F20+F19+F21+F22</f>
        <v>750</v>
      </c>
      <c r="G24" s="382"/>
      <c r="H24" s="640">
        <f t="shared" ref="H24:X24" si="1">H15+H16+H18+H20+H19+H21+H22</f>
        <v>33.6</v>
      </c>
      <c r="I24" s="637">
        <f t="shared" si="1"/>
        <v>37.349999999999994</v>
      </c>
      <c r="J24" s="641">
        <f t="shared" si="1"/>
        <v>97.96</v>
      </c>
      <c r="K24" s="680">
        <f t="shared" si="1"/>
        <v>863.52</v>
      </c>
      <c r="L24" s="640">
        <f t="shared" si="1"/>
        <v>0.54</v>
      </c>
      <c r="M24" s="637">
        <f t="shared" si="1"/>
        <v>0.36000000000000004</v>
      </c>
      <c r="N24" s="637">
        <f t="shared" si="1"/>
        <v>25.279999999999998</v>
      </c>
      <c r="O24" s="637">
        <f t="shared" si="1"/>
        <v>147.27000000000001</v>
      </c>
      <c r="P24" s="644">
        <f t="shared" si="1"/>
        <v>0.06</v>
      </c>
      <c r="Q24" s="640">
        <f t="shared" si="1"/>
        <v>143.02000000000004</v>
      </c>
      <c r="R24" s="637">
        <f t="shared" si="1"/>
        <v>583.85</v>
      </c>
      <c r="S24" s="637">
        <f t="shared" si="1"/>
        <v>237.85999999999999</v>
      </c>
      <c r="T24" s="637">
        <f t="shared" si="1"/>
        <v>9.7200000000000006</v>
      </c>
      <c r="U24" s="637">
        <f t="shared" si="1"/>
        <v>1153.07</v>
      </c>
      <c r="V24" s="637">
        <f t="shared" si="1"/>
        <v>1.7599999999999998E-2</v>
      </c>
      <c r="W24" s="637">
        <f t="shared" si="1"/>
        <v>8.0000000000000002E-3</v>
      </c>
      <c r="X24" s="641">
        <f t="shared" si="1"/>
        <v>0.32200000000000006</v>
      </c>
    </row>
    <row r="25" spans="1:24" s="18" customFormat="1" ht="33.75" customHeight="1" x14ac:dyDescent="0.25">
      <c r="A25" s="891"/>
      <c r="B25" s="204" t="s">
        <v>73</v>
      </c>
      <c r="C25" s="756"/>
      <c r="D25" s="827"/>
      <c r="E25" s="828" t="s">
        <v>22</v>
      </c>
      <c r="F25" s="600"/>
      <c r="G25" s="301"/>
      <c r="H25" s="253"/>
      <c r="I25" s="24"/>
      <c r="J25" s="73"/>
      <c r="K25" s="774">
        <f>K23/23.5</f>
        <v>34.693191489361702</v>
      </c>
      <c r="L25" s="253"/>
      <c r="M25" s="24"/>
      <c r="N25" s="24"/>
      <c r="O25" s="24"/>
      <c r="P25" s="140"/>
      <c r="Q25" s="253"/>
      <c r="R25" s="24"/>
      <c r="S25" s="24"/>
      <c r="T25" s="24"/>
      <c r="U25" s="24"/>
      <c r="V25" s="24"/>
      <c r="W25" s="24"/>
      <c r="X25" s="73"/>
    </row>
    <row r="26" spans="1:24" s="18" customFormat="1" ht="33.75" customHeight="1" thickBot="1" x14ac:dyDescent="0.3">
      <c r="A26" s="892"/>
      <c r="B26" s="735" t="s">
        <v>75</v>
      </c>
      <c r="C26" s="934"/>
      <c r="D26" s="800"/>
      <c r="E26" s="408" t="s">
        <v>22</v>
      </c>
      <c r="F26" s="800"/>
      <c r="G26" s="761"/>
      <c r="H26" s="925"/>
      <c r="I26" s="926"/>
      <c r="J26" s="927"/>
      <c r="K26" s="775">
        <f>K24/23.5</f>
        <v>36.745531914893618</v>
      </c>
      <c r="L26" s="925"/>
      <c r="M26" s="926"/>
      <c r="N26" s="926"/>
      <c r="O26" s="926"/>
      <c r="P26" s="928"/>
      <c r="Q26" s="925"/>
      <c r="R26" s="926"/>
      <c r="S26" s="926"/>
      <c r="T26" s="926"/>
      <c r="U26" s="926"/>
      <c r="V26" s="926"/>
      <c r="W26" s="926"/>
      <c r="X26" s="927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A28" s="522"/>
      <c r="B28" s="522"/>
      <c r="C28" s="361"/>
      <c r="D28" s="268"/>
      <c r="E28" s="27"/>
      <c r="F28" s="28"/>
      <c r="G28" s="11"/>
      <c r="H28" s="9"/>
      <c r="I28" s="11"/>
      <c r="J28" s="11"/>
    </row>
    <row r="29" spans="1:24" ht="18.75" x14ac:dyDescent="0.25">
      <c r="A29" s="68" t="s">
        <v>65</v>
      </c>
      <c r="B29" s="548"/>
      <c r="C29" s="69"/>
      <c r="D29" s="57"/>
      <c r="E29" s="27"/>
      <c r="F29" s="28"/>
      <c r="G29" s="11"/>
      <c r="H29" s="11"/>
      <c r="I29" s="11"/>
      <c r="J29" s="11"/>
    </row>
    <row r="30" spans="1:24" ht="18.75" x14ac:dyDescent="0.25">
      <c r="A30" s="65" t="s">
        <v>66</v>
      </c>
      <c r="B30" s="295"/>
      <c r="C30" s="66"/>
      <c r="D30" s="67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topLeftCell="A4" zoomScale="60" zoomScaleNormal="60" workbookViewId="0">
      <selection activeCell="C18" sqref="C18:X18"/>
    </sheetView>
  </sheetViews>
  <sheetFormatPr defaultRowHeight="15" x14ac:dyDescent="0.25"/>
  <cols>
    <col min="1" max="1" width="20.140625" customWidth="1"/>
    <col min="2" max="2" width="13.140625" style="5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149">
        <v>9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80"/>
      <c r="B4" s="150"/>
      <c r="C4" s="524" t="s">
        <v>40</v>
      </c>
      <c r="D4" s="168"/>
      <c r="E4" s="202"/>
      <c r="F4" s="524"/>
      <c r="G4" s="525"/>
      <c r="H4" s="331" t="s">
        <v>23</v>
      </c>
      <c r="I4" s="85"/>
      <c r="J4" s="85"/>
      <c r="K4" s="240" t="s">
        <v>24</v>
      </c>
      <c r="L4" s="985" t="s">
        <v>25</v>
      </c>
      <c r="M4" s="986"/>
      <c r="N4" s="987"/>
      <c r="O4" s="987"/>
      <c r="P4" s="988"/>
      <c r="Q4" s="991" t="s">
        <v>26</v>
      </c>
      <c r="R4" s="992"/>
      <c r="S4" s="992"/>
      <c r="T4" s="992"/>
      <c r="U4" s="992"/>
      <c r="V4" s="992"/>
      <c r="W4" s="992"/>
      <c r="X4" s="1000"/>
    </row>
    <row r="5" spans="1:24" s="18" customFormat="1" ht="46.5" thickBot="1" x14ac:dyDescent="0.3">
      <c r="A5" s="86" t="s">
        <v>0</v>
      </c>
      <c r="B5" s="151"/>
      <c r="C5" s="127" t="s">
        <v>41</v>
      </c>
      <c r="D5" s="169" t="s">
        <v>42</v>
      </c>
      <c r="E5" s="133" t="s">
        <v>39</v>
      </c>
      <c r="F5" s="127" t="s">
        <v>27</v>
      </c>
      <c r="G5" s="133" t="s">
        <v>38</v>
      </c>
      <c r="H5" s="307" t="s">
        <v>28</v>
      </c>
      <c r="I5" s="91" t="s">
        <v>29</v>
      </c>
      <c r="J5" s="236" t="s">
        <v>30</v>
      </c>
      <c r="K5" s="241" t="s">
        <v>31</v>
      </c>
      <c r="L5" s="491" t="s">
        <v>32</v>
      </c>
      <c r="M5" s="491" t="s">
        <v>112</v>
      </c>
      <c r="N5" s="491" t="s">
        <v>33</v>
      </c>
      <c r="O5" s="693" t="s">
        <v>113</v>
      </c>
      <c r="P5" s="491" t="s">
        <v>114</v>
      </c>
      <c r="Q5" s="491" t="s">
        <v>34</v>
      </c>
      <c r="R5" s="491" t="s">
        <v>35</v>
      </c>
      <c r="S5" s="491" t="s">
        <v>36</v>
      </c>
      <c r="T5" s="491" t="s">
        <v>37</v>
      </c>
      <c r="U5" s="491" t="s">
        <v>115</v>
      </c>
      <c r="V5" s="491" t="s">
        <v>116</v>
      </c>
      <c r="W5" s="491" t="s">
        <v>117</v>
      </c>
      <c r="X5" s="706" t="s">
        <v>118</v>
      </c>
    </row>
    <row r="6" spans="1:24" s="18" customFormat="1" ht="26.45" customHeight="1" x14ac:dyDescent="0.25">
      <c r="A6" s="101" t="s">
        <v>6</v>
      </c>
      <c r="B6" s="152"/>
      <c r="C6" s="179">
        <v>24</v>
      </c>
      <c r="D6" s="355" t="s">
        <v>8</v>
      </c>
      <c r="E6" s="320" t="s">
        <v>110</v>
      </c>
      <c r="F6" s="179">
        <v>150</v>
      </c>
      <c r="G6" s="320"/>
      <c r="H6" s="346">
        <v>0.6</v>
      </c>
      <c r="I6" s="41">
        <v>0</v>
      </c>
      <c r="J6" s="47">
        <v>16.95</v>
      </c>
      <c r="K6" s="444">
        <v>69</v>
      </c>
      <c r="L6" s="333">
        <v>0.01</v>
      </c>
      <c r="M6" s="52">
        <v>0.03</v>
      </c>
      <c r="N6" s="39">
        <v>19.5</v>
      </c>
      <c r="O6" s="39">
        <v>0</v>
      </c>
      <c r="P6" s="277">
        <v>0</v>
      </c>
      <c r="Q6" s="333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07">
        <v>6.0000000000000001E-3</v>
      </c>
    </row>
    <row r="7" spans="1:24" s="38" customFormat="1" ht="26.25" customHeight="1" x14ac:dyDescent="0.25">
      <c r="A7" s="116"/>
      <c r="B7" s="153"/>
      <c r="C7" s="175">
        <v>67</v>
      </c>
      <c r="D7" s="258" t="s">
        <v>61</v>
      </c>
      <c r="E7" s="260" t="s">
        <v>79</v>
      </c>
      <c r="F7" s="175">
        <v>150</v>
      </c>
      <c r="G7" s="260"/>
      <c r="H7" s="358">
        <v>18.75</v>
      </c>
      <c r="I7" s="22">
        <v>19.5</v>
      </c>
      <c r="J7" s="23">
        <v>2.7</v>
      </c>
      <c r="K7" s="245">
        <v>261.45</v>
      </c>
      <c r="L7" s="358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8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2">
        <v>0.51</v>
      </c>
    </row>
    <row r="8" spans="1:24" s="38" customFormat="1" ht="28.5" customHeight="1" x14ac:dyDescent="0.25">
      <c r="A8" s="116"/>
      <c r="B8" s="153"/>
      <c r="C8" s="174">
        <v>693</v>
      </c>
      <c r="D8" s="191" t="s">
        <v>47</v>
      </c>
      <c r="E8" s="227" t="s">
        <v>46</v>
      </c>
      <c r="F8" s="352">
        <v>200</v>
      </c>
      <c r="G8" s="167"/>
      <c r="H8" s="358">
        <v>3.63</v>
      </c>
      <c r="I8" s="22">
        <v>2.73</v>
      </c>
      <c r="J8" s="23">
        <v>22.9</v>
      </c>
      <c r="K8" s="245">
        <v>130.69</v>
      </c>
      <c r="L8" s="358">
        <v>0.04</v>
      </c>
      <c r="M8" s="21">
        <v>0.26</v>
      </c>
      <c r="N8" s="22">
        <v>1.3</v>
      </c>
      <c r="O8" s="22">
        <v>20</v>
      </c>
      <c r="P8" s="23">
        <v>0.06</v>
      </c>
      <c r="Q8" s="358">
        <v>125.72</v>
      </c>
      <c r="R8" s="22">
        <v>48</v>
      </c>
      <c r="S8" s="22">
        <v>31</v>
      </c>
      <c r="T8" s="22">
        <v>1.04</v>
      </c>
      <c r="U8" s="22">
        <v>308.39999999999998</v>
      </c>
      <c r="V8" s="22">
        <v>1.6E-2</v>
      </c>
      <c r="W8" s="22">
        <v>4.0000000000000001E-3</v>
      </c>
      <c r="X8" s="708">
        <v>0.05</v>
      </c>
    </row>
    <row r="9" spans="1:24" s="38" customFormat="1" ht="21.75" customHeight="1" x14ac:dyDescent="0.25">
      <c r="A9" s="116"/>
      <c r="B9" s="153"/>
      <c r="C9" s="421">
        <v>119</v>
      </c>
      <c r="D9" s="218" t="s">
        <v>14</v>
      </c>
      <c r="E9" s="224" t="s">
        <v>57</v>
      </c>
      <c r="F9" s="215">
        <v>30</v>
      </c>
      <c r="G9" s="303"/>
      <c r="H9" s="19">
        <v>2.13</v>
      </c>
      <c r="I9" s="17">
        <v>0.21</v>
      </c>
      <c r="J9" s="20">
        <v>13.26</v>
      </c>
      <c r="K9" s="243">
        <v>72</v>
      </c>
      <c r="L9" s="358">
        <v>0.03</v>
      </c>
      <c r="M9" s="21">
        <v>0.01</v>
      </c>
      <c r="N9" s="22">
        <v>0</v>
      </c>
      <c r="O9" s="22">
        <v>0</v>
      </c>
      <c r="P9" s="51">
        <v>0</v>
      </c>
      <c r="Q9" s="358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1">
        <v>0</v>
      </c>
    </row>
    <row r="10" spans="1:24" s="38" customFormat="1" ht="26.25" customHeight="1" x14ac:dyDescent="0.25">
      <c r="A10" s="116"/>
      <c r="B10" s="153"/>
      <c r="C10" s="174">
        <v>120</v>
      </c>
      <c r="D10" s="191" t="s">
        <v>15</v>
      </c>
      <c r="E10" s="224" t="s">
        <v>49</v>
      </c>
      <c r="F10" s="174">
        <v>20</v>
      </c>
      <c r="G10" s="224"/>
      <c r="H10" s="308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1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09">
        <v>0</v>
      </c>
    </row>
    <row r="11" spans="1:24" s="38" customFormat="1" ht="23.25" customHeight="1" x14ac:dyDescent="0.25">
      <c r="A11" s="116"/>
      <c r="B11" s="153"/>
      <c r="C11" s="175"/>
      <c r="D11" s="258"/>
      <c r="E11" s="391" t="s">
        <v>21</v>
      </c>
      <c r="F11" s="349">
        <f>SUM(F6:F10)</f>
        <v>550</v>
      </c>
      <c r="G11" s="129"/>
      <c r="H11" s="254">
        <f t="shared" ref="H11:W11" si="0">SUM(H6:H10)</f>
        <v>26.25</v>
      </c>
      <c r="I11" s="36">
        <f t="shared" si="0"/>
        <v>22.66</v>
      </c>
      <c r="J11" s="347">
        <f t="shared" si="0"/>
        <v>63.249999999999993</v>
      </c>
      <c r="K11" s="534">
        <f t="shared" si="0"/>
        <v>569.4</v>
      </c>
      <c r="L11" s="254">
        <f t="shared" si="0"/>
        <v>0.16999999999999998</v>
      </c>
      <c r="M11" s="36">
        <f t="shared" si="0"/>
        <v>0.89400000000000002</v>
      </c>
      <c r="N11" s="36">
        <f t="shared" si="0"/>
        <v>21.49</v>
      </c>
      <c r="O11" s="36">
        <f t="shared" si="0"/>
        <v>410</v>
      </c>
      <c r="P11" s="347">
        <f t="shared" si="0"/>
        <v>2.72</v>
      </c>
      <c r="Q11" s="254">
        <f t="shared" si="0"/>
        <v>436.3</v>
      </c>
      <c r="R11" s="36">
        <f t="shared" si="0"/>
        <v>477.58000000000004</v>
      </c>
      <c r="S11" s="36">
        <f t="shared" si="0"/>
        <v>96.06</v>
      </c>
      <c r="T11" s="36">
        <f t="shared" si="0"/>
        <v>8.3800000000000008</v>
      </c>
      <c r="U11" s="36">
        <f t="shared" si="0"/>
        <v>1040.6999999999998</v>
      </c>
      <c r="V11" s="36">
        <f t="shared" si="0"/>
        <v>2.5000000000000001E-2</v>
      </c>
      <c r="W11" s="36">
        <f t="shared" si="0"/>
        <v>4.3500000000000011E-2</v>
      </c>
      <c r="X11" s="709">
        <v>1.2E-2</v>
      </c>
    </row>
    <row r="12" spans="1:24" s="38" customFormat="1" ht="23.25" customHeight="1" thickBot="1" x14ac:dyDescent="0.3">
      <c r="A12" s="116"/>
      <c r="B12" s="153"/>
      <c r="C12" s="180"/>
      <c r="D12" s="172"/>
      <c r="E12" s="557" t="s">
        <v>22</v>
      </c>
      <c r="F12" s="180"/>
      <c r="G12" s="334"/>
      <c r="H12" s="256"/>
      <c r="I12" s="122"/>
      <c r="J12" s="239"/>
      <c r="K12" s="247">
        <f>K11/23.5</f>
        <v>24.229787234042551</v>
      </c>
      <c r="L12" s="256"/>
      <c r="M12" s="123"/>
      <c r="N12" s="122"/>
      <c r="O12" s="122"/>
      <c r="P12" s="239"/>
      <c r="Q12" s="254"/>
      <c r="R12" s="36"/>
      <c r="S12" s="36"/>
      <c r="T12" s="36"/>
      <c r="U12" s="36"/>
      <c r="V12" s="36"/>
      <c r="W12" s="36"/>
      <c r="X12" s="710">
        <f t="shared" ref="X12" si="1">SUM(X6:X11)</f>
        <v>0.57800000000000007</v>
      </c>
    </row>
    <row r="13" spans="1:24" s="18" customFormat="1" ht="33.75" customHeight="1" x14ac:dyDescent="0.25">
      <c r="A13" s="554" t="s">
        <v>7</v>
      </c>
      <c r="B13" s="959"/>
      <c r="C13" s="179">
        <v>24</v>
      </c>
      <c r="D13" s="966" t="s">
        <v>8</v>
      </c>
      <c r="E13" s="355" t="s">
        <v>110</v>
      </c>
      <c r="F13" s="179">
        <v>150</v>
      </c>
      <c r="G13" s="320"/>
      <c r="H13" s="346">
        <v>0.6</v>
      </c>
      <c r="I13" s="41">
        <v>0</v>
      </c>
      <c r="J13" s="42">
        <v>16.95</v>
      </c>
      <c r="K13" s="771">
        <v>69</v>
      </c>
      <c r="L13" s="346">
        <v>0.01</v>
      </c>
      <c r="M13" s="41">
        <v>0.03</v>
      </c>
      <c r="N13" s="41">
        <v>19.5</v>
      </c>
      <c r="O13" s="41">
        <v>0</v>
      </c>
      <c r="P13" s="47">
        <v>0</v>
      </c>
      <c r="Q13" s="346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 x14ac:dyDescent="0.25">
      <c r="A14" s="109"/>
      <c r="B14" s="960"/>
      <c r="C14" s="176">
        <v>128</v>
      </c>
      <c r="D14" s="967" t="s">
        <v>9</v>
      </c>
      <c r="E14" s="410" t="s">
        <v>76</v>
      </c>
      <c r="F14" s="233">
        <v>220</v>
      </c>
      <c r="G14" s="128"/>
      <c r="H14" s="309">
        <v>4.68</v>
      </c>
      <c r="I14" s="13">
        <v>8.19</v>
      </c>
      <c r="J14" s="48">
        <v>10.33</v>
      </c>
      <c r="K14" s="378">
        <v>134.49</v>
      </c>
      <c r="L14" s="309">
        <v>0.06</v>
      </c>
      <c r="M14" s="13">
        <v>0.08</v>
      </c>
      <c r="N14" s="13">
        <v>16.02</v>
      </c>
      <c r="O14" s="13">
        <v>10</v>
      </c>
      <c r="P14" s="25">
        <v>0.06</v>
      </c>
      <c r="Q14" s="309">
        <v>37.08</v>
      </c>
      <c r="R14" s="13">
        <v>76.03</v>
      </c>
      <c r="S14" s="13">
        <v>23.82</v>
      </c>
      <c r="T14" s="13">
        <v>1.34</v>
      </c>
      <c r="U14" s="13">
        <v>278.8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3.75" customHeight="1" x14ac:dyDescent="0.25">
      <c r="A15" s="118"/>
      <c r="B15" s="961" t="s">
        <v>73</v>
      </c>
      <c r="C15" s="231">
        <v>78</v>
      </c>
      <c r="D15" s="832" t="s">
        <v>10</v>
      </c>
      <c r="E15" s="586" t="s">
        <v>169</v>
      </c>
      <c r="F15" s="456">
        <v>90</v>
      </c>
      <c r="G15" s="210"/>
      <c r="H15" s="318">
        <v>15.03</v>
      </c>
      <c r="I15" s="60">
        <v>9.99</v>
      </c>
      <c r="J15" s="96">
        <v>14.58</v>
      </c>
      <c r="K15" s="772">
        <v>208.08</v>
      </c>
      <c r="L15" s="587">
        <v>0.08</v>
      </c>
      <c r="M15" s="588">
        <v>0.08</v>
      </c>
      <c r="N15" s="588">
        <v>0.34</v>
      </c>
      <c r="O15" s="588">
        <v>36</v>
      </c>
      <c r="P15" s="682">
        <v>0.36</v>
      </c>
      <c r="Q15" s="587">
        <v>55.71</v>
      </c>
      <c r="R15" s="588">
        <v>157.05000000000001</v>
      </c>
      <c r="S15" s="588">
        <v>28.78</v>
      </c>
      <c r="T15" s="588">
        <v>0.95</v>
      </c>
      <c r="U15" s="588">
        <v>216.63</v>
      </c>
      <c r="V15" s="588">
        <v>7.5999999999999998E-2</v>
      </c>
      <c r="W15" s="588">
        <v>1.4E-2</v>
      </c>
      <c r="X15" s="589">
        <v>0.39</v>
      </c>
    </row>
    <row r="16" spans="1:24" s="18" customFormat="1" ht="33.75" customHeight="1" x14ac:dyDescent="0.25">
      <c r="A16" s="118"/>
      <c r="B16" s="962" t="s">
        <v>75</v>
      </c>
      <c r="C16" s="232">
        <v>148</v>
      </c>
      <c r="D16" s="833" t="s">
        <v>10</v>
      </c>
      <c r="E16" s="585" t="s">
        <v>103</v>
      </c>
      <c r="F16" s="457">
        <v>90</v>
      </c>
      <c r="G16" s="211"/>
      <c r="H16" s="578">
        <v>19.71</v>
      </c>
      <c r="I16" s="102">
        <v>15.75</v>
      </c>
      <c r="J16" s="579">
        <v>6.21</v>
      </c>
      <c r="K16" s="773">
        <v>245.34</v>
      </c>
      <c r="L16" s="578">
        <v>0.03</v>
      </c>
      <c r="M16" s="102">
        <v>0.11</v>
      </c>
      <c r="N16" s="102">
        <v>2.4</v>
      </c>
      <c r="O16" s="102">
        <v>173.7</v>
      </c>
      <c r="P16" s="665">
        <v>0.21</v>
      </c>
      <c r="Q16" s="578">
        <v>27.88</v>
      </c>
      <c r="R16" s="102">
        <v>104.45</v>
      </c>
      <c r="S16" s="102">
        <v>17.88</v>
      </c>
      <c r="T16" s="102">
        <v>0.49</v>
      </c>
      <c r="U16" s="102">
        <v>88.47</v>
      </c>
      <c r="V16" s="102">
        <v>0.11</v>
      </c>
      <c r="W16" s="102">
        <v>8.9999999999999998E-4</v>
      </c>
      <c r="X16" s="579">
        <v>0.51</v>
      </c>
    </row>
    <row r="17" spans="1:24" s="18" customFormat="1" ht="27" customHeight="1" x14ac:dyDescent="0.25">
      <c r="A17" s="118"/>
      <c r="B17" s="961" t="s">
        <v>73</v>
      </c>
      <c r="C17" s="231"/>
      <c r="D17" s="832"/>
      <c r="E17" s="503"/>
      <c r="F17" s="210"/>
      <c r="G17" s="231"/>
      <c r="H17" s="587"/>
      <c r="I17" s="588"/>
      <c r="J17" s="682"/>
      <c r="K17" s="514"/>
      <c r="L17" s="587"/>
      <c r="M17" s="907"/>
      <c r="N17" s="588"/>
      <c r="O17" s="588"/>
      <c r="P17" s="682"/>
      <c r="Q17" s="587"/>
      <c r="R17" s="588"/>
      <c r="S17" s="588"/>
      <c r="T17" s="588"/>
      <c r="U17" s="588"/>
      <c r="V17" s="588"/>
      <c r="W17" s="588"/>
      <c r="X17" s="589"/>
    </row>
    <row r="18" spans="1:24" s="18" customFormat="1" ht="30.75" customHeight="1" x14ac:dyDescent="0.25">
      <c r="A18" s="118"/>
      <c r="B18" s="962" t="s">
        <v>75</v>
      </c>
      <c r="C18" s="232" t="s">
        <v>171</v>
      </c>
      <c r="D18" s="458" t="s">
        <v>63</v>
      </c>
      <c r="E18" s="403" t="s">
        <v>170</v>
      </c>
      <c r="F18" s="211">
        <v>150</v>
      </c>
      <c r="G18" s="232"/>
      <c r="H18" s="464">
        <v>1.27</v>
      </c>
      <c r="I18" s="63">
        <v>12.2</v>
      </c>
      <c r="J18" s="64">
        <v>9.27</v>
      </c>
      <c r="K18" s="312">
        <v>152.36000000000001</v>
      </c>
      <c r="L18" s="311">
        <v>7.0000000000000007E-2</v>
      </c>
      <c r="M18" s="311">
        <v>7.0000000000000001E-3</v>
      </c>
      <c r="N18" s="63">
        <v>10.61</v>
      </c>
      <c r="O18" s="63">
        <v>420</v>
      </c>
      <c r="P18" s="64">
        <v>6.0000000000000001E-3</v>
      </c>
      <c r="Q18" s="464">
        <v>12.73</v>
      </c>
      <c r="R18" s="63">
        <v>27.73</v>
      </c>
      <c r="S18" s="63">
        <v>19.43</v>
      </c>
      <c r="T18" s="63">
        <v>0.61</v>
      </c>
      <c r="U18" s="63">
        <v>35.24</v>
      </c>
      <c r="V18" s="63">
        <v>5.3E-3</v>
      </c>
      <c r="W18" s="63">
        <v>4.0000000000000002E-4</v>
      </c>
      <c r="X18" s="97">
        <v>0.03</v>
      </c>
    </row>
    <row r="19" spans="1:24" s="18" customFormat="1" ht="43.5" customHeight="1" x14ac:dyDescent="0.25">
      <c r="A19" s="118"/>
      <c r="B19" s="915"/>
      <c r="C19" s="174">
        <v>493</v>
      </c>
      <c r="D19" s="224" t="s">
        <v>47</v>
      </c>
      <c r="E19" s="273" t="s">
        <v>53</v>
      </c>
      <c r="F19" s="442">
        <v>200</v>
      </c>
      <c r="G19" s="191"/>
      <c r="H19" s="308">
        <v>0.2</v>
      </c>
      <c r="I19" s="17">
        <v>0</v>
      </c>
      <c r="J19" s="44">
        <v>14</v>
      </c>
      <c r="K19" s="329">
        <v>56</v>
      </c>
      <c r="L19" s="308">
        <v>0</v>
      </c>
      <c r="M19" s="19">
        <v>0</v>
      </c>
      <c r="N19" s="17">
        <v>0</v>
      </c>
      <c r="O19" s="17">
        <v>0</v>
      </c>
      <c r="P19" s="20">
        <v>0</v>
      </c>
      <c r="Q19" s="308">
        <v>0.46</v>
      </c>
      <c r="R19" s="17">
        <v>0</v>
      </c>
      <c r="S19" s="17">
        <v>0.09</v>
      </c>
      <c r="T19" s="17">
        <v>0.06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33.75" customHeight="1" x14ac:dyDescent="0.25">
      <c r="A20" s="118"/>
      <c r="B20" s="915"/>
      <c r="C20" s="266">
        <v>119</v>
      </c>
      <c r="D20" s="893" t="s">
        <v>14</v>
      </c>
      <c r="E20" s="193" t="s">
        <v>57</v>
      </c>
      <c r="F20" s="175">
        <v>45</v>
      </c>
      <c r="G20" s="129"/>
      <c r="H20" s="358">
        <v>3.19</v>
      </c>
      <c r="I20" s="22">
        <v>0.31</v>
      </c>
      <c r="J20" s="51">
        <v>19.89</v>
      </c>
      <c r="K20" s="377">
        <v>108</v>
      </c>
      <c r="L20" s="358">
        <v>0.05</v>
      </c>
      <c r="M20" s="22">
        <v>0.02</v>
      </c>
      <c r="N20" s="22">
        <v>0</v>
      </c>
      <c r="O20" s="22">
        <v>0</v>
      </c>
      <c r="P20" s="23">
        <v>0</v>
      </c>
      <c r="Q20" s="358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1">
        <v>0</v>
      </c>
    </row>
    <row r="21" spans="1:24" s="18" customFormat="1" ht="33.75" customHeight="1" x14ac:dyDescent="0.25">
      <c r="A21" s="118"/>
      <c r="B21" s="915"/>
      <c r="C21" s="175">
        <v>120</v>
      </c>
      <c r="D21" s="893" t="s">
        <v>15</v>
      </c>
      <c r="E21" s="193" t="s">
        <v>49</v>
      </c>
      <c r="F21" s="175">
        <v>25</v>
      </c>
      <c r="G21" s="129"/>
      <c r="H21" s="358">
        <v>1.42</v>
      </c>
      <c r="I21" s="22">
        <v>0.27</v>
      </c>
      <c r="J21" s="51">
        <v>9.3000000000000007</v>
      </c>
      <c r="K21" s="377">
        <v>45.32</v>
      </c>
      <c r="L21" s="358">
        <v>0.02</v>
      </c>
      <c r="M21" s="22">
        <v>0.03</v>
      </c>
      <c r="N21" s="22">
        <v>0.1</v>
      </c>
      <c r="O21" s="22">
        <v>0</v>
      </c>
      <c r="P21" s="23">
        <v>0</v>
      </c>
      <c r="Q21" s="358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1">
        <v>0.02</v>
      </c>
    </row>
    <row r="22" spans="1:24" s="18" customFormat="1" ht="33.75" customHeight="1" x14ac:dyDescent="0.25">
      <c r="A22" s="118"/>
      <c r="B22" s="961" t="s">
        <v>73</v>
      </c>
      <c r="C22" s="493"/>
      <c r="D22" s="968"/>
      <c r="E22" s="405" t="s">
        <v>21</v>
      </c>
      <c r="F22" s="383">
        <f>F13+F14+F15+F17+F19+F20+F21</f>
        <v>730</v>
      </c>
      <c r="G22" s="660"/>
      <c r="H22" s="592">
        <f>H13+H14+H15+H17+H19+H20+H21</f>
        <v>25.119999999999997</v>
      </c>
      <c r="I22" s="593">
        <f t="shared" ref="I22:X22" si="2">I13+I14+I15+I17+I19+I20+I21</f>
        <v>18.759999999999998</v>
      </c>
      <c r="J22" s="594">
        <f t="shared" si="2"/>
        <v>85.05</v>
      </c>
      <c r="K22" s="679">
        <f t="shared" si="2"/>
        <v>620.8900000000001</v>
      </c>
      <c r="L22" s="592">
        <f t="shared" si="2"/>
        <v>0.22</v>
      </c>
      <c r="M22" s="593">
        <f t="shared" si="2"/>
        <v>0.24</v>
      </c>
      <c r="N22" s="593">
        <f t="shared" si="2"/>
        <v>35.96</v>
      </c>
      <c r="O22" s="593">
        <f t="shared" si="2"/>
        <v>46</v>
      </c>
      <c r="P22" s="683">
        <f t="shared" si="2"/>
        <v>0.42</v>
      </c>
      <c r="Q22" s="592">
        <f t="shared" si="2"/>
        <v>142.39999999999998</v>
      </c>
      <c r="R22" s="593">
        <f t="shared" si="2"/>
        <v>377.68</v>
      </c>
      <c r="S22" s="593">
        <f t="shared" si="2"/>
        <v>105.69</v>
      </c>
      <c r="T22" s="593">
        <f t="shared" si="2"/>
        <v>7.4799999999999995</v>
      </c>
      <c r="U22" s="593">
        <f t="shared" si="2"/>
        <v>1046.83</v>
      </c>
      <c r="V22" s="593">
        <f t="shared" si="2"/>
        <v>8.9499999999999996E-2</v>
      </c>
      <c r="W22" s="593">
        <f t="shared" si="2"/>
        <v>0.02</v>
      </c>
      <c r="X22" s="594">
        <f t="shared" si="2"/>
        <v>0.46100000000000002</v>
      </c>
    </row>
    <row r="23" spans="1:24" s="18" customFormat="1" ht="33.75" customHeight="1" x14ac:dyDescent="0.25">
      <c r="A23" s="118"/>
      <c r="B23" s="963" t="s">
        <v>75</v>
      </c>
      <c r="C23" s="971"/>
      <c r="D23" s="969"/>
      <c r="E23" s="406" t="s">
        <v>21</v>
      </c>
      <c r="F23" s="382">
        <f>F13+F14+F16+F17+F19+F20+F21</f>
        <v>730</v>
      </c>
      <c r="G23" s="681"/>
      <c r="H23" s="640">
        <f>H13+H14+H16+H18+H19+H20+H21</f>
        <v>31.07</v>
      </c>
      <c r="I23" s="637">
        <f t="shared" ref="I23:X23" si="3">I13+I14+I16+I18+I19+I20+I21</f>
        <v>36.720000000000006</v>
      </c>
      <c r="J23" s="641">
        <f t="shared" si="3"/>
        <v>85.95</v>
      </c>
      <c r="K23" s="680">
        <f t="shared" si="3"/>
        <v>810.5100000000001</v>
      </c>
      <c r="L23" s="640">
        <f t="shared" si="3"/>
        <v>0.23999999999999996</v>
      </c>
      <c r="M23" s="637">
        <f t="shared" si="3"/>
        <v>0.27700000000000002</v>
      </c>
      <c r="N23" s="637">
        <f t="shared" si="3"/>
        <v>48.629999999999995</v>
      </c>
      <c r="O23" s="637">
        <f t="shared" si="3"/>
        <v>603.70000000000005</v>
      </c>
      <c r="P23" s="644">
        <f t="shared" si="3"/>
        <v>0.27600000000000002</v>
      </c>
      <c r="Q23" s="640">
        <f t="shared" si="3"/>
        <v>127.29999999999998</v>
      </c>
      <c r="R23" s="637">
        <f t="shared" si="3"/>
        <v>352.81</v>
      </c>
      <c r="S23" s="637">
        <f t="shared" si="3"/>
        <v>114.22</v>
      </c>
      <c r="T23" s="637">
        <f t="shared" si="3"/>
        <v>7.63</v>
      </c>
      <c r="U23" s="637">
        <f t="shared" si="3"/>
        <v>953.91</v>
      </c>
      <c r="V23" s="637">
        <f t="shared" si="3"/>
        <v>0.1288</v>
      </c>
      <c r="W23" s="637">
        <f t="shared" si="3"/>
        <v>7.3000000000000009E-3</v>
      </c>
      <c r="X23" s="641">
        <f t="shared" si="3"/>
        <v>0.6110000000000001</v>
      </c>
    </row>
    <row r="24" spans="1:24" s="18" customFormat="1" ht="33.75" customHeight="1" thickBot="1" x14ac:dyDescent="0.3">
      <c r="A24" s="118"/>
      <c r="B24" s="964" t="s">
        <v>73</v>
      </c>
      <c r="C24" s="502"/>
      <c r="D24" s="970"/>
      <c r="E24" s="770" t="s">
        <v>22</v>
      </c>
      <c r="F24" s="599"/>
      <c r="G24" s="727"/>
      <c r="H24" s="253"/>
      <c r="I24" s="24"/>
      <c r="J24" s="73"/>
      <c r="K24" s="774">
        <f>K22/23.5</f>
        <v>26.42085106382979</v>
      </c>
      <c r="L24" s="253"/>
      <c r="M24" s="24"/>
      <c r="N24" s="24"/>
      <c r="O24" s="24"/>
      <c r="P24" s="140"/>
      <c r="Q24" s="253"/>
      <c r="R24" s="24"/>
      <c r="S24" s="24"/>
      <c r="T24" s="24"/>
      <c r="U24" s="24"/>
      <c r="V24" s="24"/>
      <c r="W24" s="24"/>
      <c r="X24" s="73"/>
    </row>
    <row r="25" spans="1:24" s="18" customFormat="1" ht="33.75" customHeight="1" thickBot="1" x14ac:dyDescent="0.3">
      <c r="A25" s="145"/>
      <c r="B25" s="965" t="s">
        <v>75</v>
      </c>
      <c r="C25" s="799"/>
      <c r="D25" s="924"/>
      <c r="E25" s="408" t="s">
        <v>22</v>
      </c>
      <c r="F25" s="234"/>
      <c r="G25" s="212"/>
      <c r="H25" s="604"/>
      <c r="I25" s="605"/>
      <c r="J25" s="606"/>
      <c r="K25" s="775">
        <f>K23/23.5</f>
        <v>34.489787234042559</v>
      </c>
      <c r="L25" s="604"/>
      <c r="M25" s="605"/>
      <c r="N25" s="605"/>
      <c r="O25" s="605"/>
      <c r="P25" s="684"/>
      <c r="Q25" s="604"/>
      <c r="R25" s="605"/>
      <c r="S25" s="605"/>
      <c r="T25" s="605"/>
      <c r="U25" s="605"/>
      <c r="V25" s="605"/>
      <c r="W25" s="605"/>
      <c r="X25" s="606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22"/>
      <c r="B27" s="364"/>
      <c r="C27" s="361"/>
      <c r="D27" s="268"/>
      <c r="E27" s="27"/>
      <c r="F27" s="28"/>
      <c r="G27" s="11"/>
      <c r="H27" s="9"/>
      <c r="I27" s="11"/>
      <c r="J27" s="11"/>
    </row>
    <row r="28" spans="1:24" ht="18.75" x14ac:dyDescent="0.25">
      <c r="A28" s="68" t="s">
        <v>65</v>
      </c>
      <c r="B28" s="364"/>
      <c r="C28" s="361"/>
      <c r="D28" s="361"/>
      <c r="E28" s="27"/>
      <c r="F28" s="28"/>
      <c r="G28" s="11"/>
      <c r="H28" s="11"/>
      <c r="I28" s="11"/>
      <c r="J28" s="11"/>
      <c r="R28" s="697"/>
    </row>
    <row r="29" spans="1:24" ht="18.75" x14ac:dyDescent="0.25">
      <c r="A29" s="65" t="s">
        <v>66</v>
      </c>
      <c r="D29" s="11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2022-03-17T14:09:35Z</dcterms:modified>
</cp:coreProperties>
</file>